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breuh\Desktop\"/>
    </mc:Choice>
  </mc:AlternateContent>
  <bookViews>
    <workbookView xWindow="0" yWindow="0" windowWidth="10080" windowHeight="6420" tabRatio="646" firstSheet="1" activeTab="4"/>
  </bookViews>
  <sheets>
    <sheet name="Est. Situacion activos" sheetId="2" r:id="rId1"/>
    <sheet name="Est. Situacion (pasivos)" sheetId="3" r:id="rId2"/>
    <sheet name="Est. Resultado" sheetId="1" r:id="rId3"/>
    <sheet name="Estado de Flujo" sheetId="11" r:id="rId4"/>
    <sheet name="Estado Cambios en el Patrim " sheetId="20" r:id="rId5"/>
    <sheet name="Puntos 16 y 17" sheetId="6" state="hidden" r:id="rId6"/>
    <sheet name="Indice de solvencia " sheetId="8" state="hidden" r:id="rId7"/>
  </sheets>
  <externalReferences>
    <externalReference r:id="rId8"/>
    <externalReference r:id="rId9"/>
  </externalReferences>
  <definedNames>
    <definedName name="_xlnm.Print_Area" localSheetId="2">'Est. Resultado'!$B$1:$E$67</definedName>
    <definedName name="_xlnm.Print_Area" localSheetId="1">'Est. Situacion (pasivos)'!$B$3:$E$51</definedName>
    <definedName name="_xlnm.Print_Area" localSheetId="0">'Est. Situacion activos'!$A$1:$E$59</definedName>
    <definedName name="_xlnm.Print_Area" localSheetId="4">'Estado Cambios en el Patrim '!$B$1:$I$38</definedName>
    <definedName name="_xlnm.Print_Area" localSheetId="3">'Estado de Flujo'!$A$2:$E$54</definedName>
    <definedName name="RFecha" localSheetId="4">#REF!</definedName>
    <definedName name="RFecha">#REF!</definedName>
    <definedName name="RRef" localSheetId="3">[1]Referencia!$B$3:$D$207</definedName>
    <definedName name="RRef">[2]Referencia!$B$3:$D$207</definedName>
  </definedNames>
  <calcPr calcId="152511"/>
</workbook>
</file>

<file path=xl/calcChain.xml><?xml version="1.0" encoding="utf-8"?>
<calcChain xmlns="http://schemas.openxmlformats.org/spreadsheetml/2006/main">
  <c r="C43" i="11" l="1"/>
  <c r="C47" i="11"/>
  <c r="I25" i="20" l="1"/>
  <c r="I23" i="20"/>
  <c r="I22" i="20"/>
  <c r="I21" i="20"/>
  <c r="I24" i="20"/>
  <c r="C25" i="20"/>
  <c r="G25" i="20"/>
  <c r="E25" i="20"/>
  <c r="C17" i="20"/>
  <c r="C33" i="11" l="1"/>
  <c r="C25" i="11"/>
  <c r="C41" i="11"/>
  <c r="E25" i="11" l="1"/>
  <c r="G17" i="20"/>
  <c r="E17" i="20"/>
  <c r="I20" i="20"/>
  <c r="I15" i="20"/>
  <c r="I14" i="20"/>
  <c r="I12" i="20"/>
  <c r="I17" i="20" l="1"/>
  <c r="E41" i="11" l="1"/>
  <c r="E33" i="11"/>
  <c r="E43" i="11" l="1"/>
  <c r="E47" i="11" s="1"/>
  <c r="E18" i="1"/>
  <c r="E20" i="1" s="1"/>
  <c r="E13" i="1"/>
  <c r="E24" i="1"/>
  <c r="E34" i="1"/>
  <c r="E39" i="1"/>
  <c r="E47" i="1"/>
  <c r="E54" i="1"/>
  <c r="E44" i="3"/>
  <c r="E31" i="3"/>
  <c r="E23" i="3"/>
  <c r="E18" i="3"/>
  <c r="E36" i="3" s="1"/>
  <c r="E46" i="3" s="1"/>
  <c r="E17" i="2"/>
  <c r="E53" i="2"/>
  <c r="E47" i="2"/>
  <c r="E42" i="2"/>
  <c r="E37" i="2"/>
  <c r="E30" i="2"/>
  <c r="E22" i="2"/>
  <c r="E55" i="2" s="1"/>
  <c r="E26" i="1" l="1"/>
  <c r="E49" i="1" s="1"/>
  <c r="E56" i="1" s="1"/>
  <c r="E60" i="1" s="1"/>
  <c r="C54" i="1" l="1"/>
  <c r="C47" i="1"/>
  <c r="C39" i="1"/>
  <c r="C34" i="1"/>
  <c r="C24" i="1"/>
  <c r="C18" i="1"/>
  <c r="C13" i="1"/>
  <c r="C20" i="1" s="1"/>
  <c r="C44" i="3"/>
  <c r="C23" i="3"/>
  <c r="C18" i="3"/>
  <c r="C31" i="3"/>
  <c r="C53" i="2"/>
  <c r="C47" i="2"/>
  <c r="C42" i="2"/>
  <c r="C37" i="2"/>
  <c r="C30" i="2"/>
  <c r="C22" i="2"/>
  <c r="C17" i="2"/>
  <c r="C26" i="1" l="1"/>
  <c r="C49" i="1" s="1"/>
  <c r="C56" i="1" s="1"/>
  <c r="C60" i="1" s="1"/>
  <c r="C36" i="3"/>
  <c r="C46" i="3" s="1"/>
  <c r="C55" i="2"/>
</calcChain>
</file>

<file path=xl/sharedStrings.xml><?xml version="1.0" encoding="utf-8"?>
<sst xmlns="http://schemas.openxmlformats.org/spreadsheetml/2006/main" count="199" uniqueCount="160">
  <si>
    <t>Otros ingresos operacionales</t>
  </si>
  <si>
    <t xml:space="preserve"> </t>
  </si>
  <si>
    <t>Otros gastos operacionales</t>
  </si>
  <si>
    <t>RESULTADO DEL EJERCICIO</t>
  </si>
  <si>
    <t>ACTIVOS</t>
  </si>
  <si>
    <t>Rendimientos por cobrar</t>
  </si>
  <si>
    <t>Otros Activos</t>
  </si>
  <si>
    <t>TOTAL DE ACTIVOS</t>
  </si>
  <si>
    <t>Otros pasivos</t>
  </si>
  <si>
    <t>TOTAL PASIVO</t>
  </si>
  <si>
    <t>Patrimonio</t>
  </si>
  <si>
    <t>Otras reservas patrimoniales</t>
  </si>
  <si>
    <t>Resultado del ejercicio</t>
  </si>
  <si>
    <t>TOTAL  PASIVOS Y PATRIMONIO</t>
  </si>
  <si>
    <t>Fondos Disponibles</t>
  </si>
  <si>
    <t>Caja</t>
  </si>
  <si>
    <t>Banco Central</t>
  </si>
  <si>
    <t>Bancos del país</t>
  </si>
  <si>
    <t>Cartera de crédito</t>
  </si>
  <si>
    <t>Vigente</t>
  </si>
  <si>
    <t>Vencida</t>
  </si>
  <si>
    <t>Provisiones para créditos</t>
  </si>
  <si>
    <t>Cuentas por cobrar</t>
  </si>
  <si>
    <t xml:space="preserve">Bienes recibidos en recuperación de créditos </t>
  </si>
  <si>
    <t>Propiedad, muebles y equipos</t>
  </si>
  <si>
    <t>Depreciación acumulada</t>
  </si>
  <si>
    <t>Cargos diferidos</t>
  </si>
  <si>
    <t>Activos diversos</t>
  </si>
  <si>
    <t>Cuentas de Orden</t>
  </si>
  <si>
    <t>PASIVOS</t>
  </si>
  <si>
    <t>Obligaciones con el público</t>
  </si>
  <si>
    <t>De ahorro</t>
  </si>
  <si>
    <t>A plazo</t>
  </si>
  <si>
    <t>Intereses por pagar</t>
  </si>
  <si>
    <t>Aceptaciones en circulación</t>
  </si>
  <si>
    <t>Valores en circulación</t>
  </si>
  <si>
    <t>Titulos y valores</t>
  </si>
  <si>
    <t>Resultados acumulados de ejercicios anteriores</t>
  </si>
  <si>
    <t>TOTAL PATRIMONIO NETO</t>
  </si>
  <si>
    <t>Intereses y comisiones por  créditos</t>
  </si>
  <si>
    <t>MARGEN FINANCIERO BRUTO</t>
  </si>
  <si>
    <t>Provisiones para cartera de créditos</t>
  </si>
  <si>
    <t>MARGEN FINANCIERO NETO</t>
  </si>
  <si>
    <t>Gastos operativos</t>
  </si>
  <si>
    <t>Servicios a terceros</t>
  </si>
  <si>
    <t>Depreciaciones y amortizaciones</t>
  </si>
  <si>
    <t>Otras provisiones</t>
  </si>
  <si>
    <t>Otros gastos</t>
  </si>
  <si>
    <t xml:space="preserve">RESULTADO OPERACIONAL </t>
  </si>
  <si>
    <t>Otros ingresos (gastos)</t>
  </si>
  <si>
    <t>Otros ingresos</t>
  </si>
  <si>
    <t>Impuesto sobre la renta</t>
  </si>
  <si>
    <t>Comisiones por servicios</t>
  </si>
  <si>
    <t>Comisiones por cambio</t>
  </si>
  <si>
    <t xml:space="preserve"> Intereses por captaciones </t>
  </si>
  <si>
    <t>Ingresos financieros</t>
  </si>
  <si>
    <t>Gastos financieros</t>
  </si>
  <si>
    <t>PASIVOS Y PATRIMONIO</t>
  </si>
  <si>
    <t>Otras Disponibilidades</t>
  </si>
  <si>
    <t>Cobranza Judicial</t>
  </si>
  <si>
    <t>Cuentas Contingentes Deudoras</t>
  </si>
  <si>
    <t>Cuentas Contingentes Acreedoras</t>
  </si>
  <si>
    <t>Inversiones en Acciones</t>
  </si>
  <si>
    <t>Ingresos (Gastos) por diferencia de cambio</t>
  </si>
  <si>
    <t>Bancos del extranjero</t>
  </si>
  <si>
    <t xml:space="preserve">Inversiones </t>
  </si>
  <si>
    <t xml:space="preserve">Otras Inversiones En Instrumentos De Deuda </t>
  </si>
  <si>
    <t xml:space="preserve">Provisión para inversiones </t>
  </si>
  <si>
    <t xml:space="preserve">Gastos Diversos </t>
  </si>
  <si>
    <t xml:space="preserve">Intereses por inversiones </t>
  </si>
  <si>
    <t xml:space="preserve">Perdidas por Inversiones </t>
  </si>
  <si>
    <t>Provisiones para inversiones</t>
  </si>
  <si>
    <t>Sueldos y compensaciones al personal</t>
  </si>
  <si>
    <t>RESULTADO ANTES DE IMPUESTOS</t>
  </si>
  <si>
    <t xml:space="preserve">Provision Por Inversiones En Acciones </t>
  </si>
  <si>
    <t xml:space="preserve">Intangibles </t>
  </si>
  <si>
    <t xml:space="preserve">Amortizacion Acumulada </t>
  </si>
  <si>
    <t>(VALORES RD$)</t>
  </si>
  <si>
    <t>(Valores en RD$)</t>
  </si>
  <si>
    <t>De Instituciones Financieras Del Pais</t>
  </si>
  <si>
    <t xml:space="preserve">Ganancias por inversiones </t>
  </si>
  <si>
    <t>Ingresos diversos</t>
  </si>
  <si>
    <t xml:space="preserve">ASOCIACION LA VEGA REAL DE A Y P </t>
  </si>
  <si>
    <r>
      <t>Indice de solvencia patrimonial</t>
    </r>
    <r>
      <rPr>
        <i/>
        <u/>
        <sz val="12"/>
        <rFont val="Times New Roman"/>
        <family val="1"/>
      </rPr>
      <t xml:space="preserve"> </t>
    </r>
  </si>
  <si>
    <r>
      <t>Activos ponderados por riesgo según la legislación bancaria</t>
    </r>
    <r>
      <rPr>
        <sz val="12"/>
        <rFont val="Times New Roman"/>
        <family val="1"/>
      </rPr>
      <t xml:space="preserve"> </t>
    </r>
  </si>
  <si>
    <t>DICIEMBRE 2012</t>
  </si>
  <si>
    <t>Efectivo por actividades de operación</t>
  </si>
  <si>
    <t>Intereses y comisiones cobrados por créditos</t>
  </si>
  <si>
    <t>Otros ingresos financieros cobrados</t>
  </si>
  <si>
    <t>Otros ingresos operacionales cobrados</t>
  </si>
  <si>
    <t>Intereses pagados por captaciones</t>
  </si>
  <si>
    <t>Intereses y Comisiones pagados por financiamientos</t>
  </si>
  <si>
    <t xml:space="preserve">Gastos generales y administrativos pagados </t>
  </si>
  <si>
    <t>Otros gastos operacionales pagados</t>
  </si>
  <si>
    <t xml:space="preserve">Impuesto sobre la renta pagado </t>
  </si>
  <si>
    <t>Cobros (Pagos) diversos por actividades de operación</t>
  </si>
  <si>
    <t>Efectivo por actividades de inversión</t>
  </si>
  <si>
    <t>Aumento de Inversiones</t>
  </si>
  <si>
    <t>Créditos otorgados</t>
  </si>
  <si>
    <t>Créditos netos cobrados</t>
  </si>
  <si>
    <t>Adquisición de propiedad, muebles y equipos</t>
  </si>
  <si>
    <t>Efectivo por actividades de financiamiento</t>
  </si>
  <si>
    <t>Captaciones netas recibidas</t>
  </si>
  <si>
    <t>Devoluciones de Captaciones</t>
  </si>
  <si>
    <t>Compra de divisas en efectivo</t>
  </si>
  <si>
    <t>Venta de divisas en efectivo</t>
  </si>
  <si>
    <t>Movimiento de Capital</t>
  </si>
  <si>
    <t>Aumento o disminución neto en el efectivo</t>
  </si>
  <si>
    <t>Efectivo al inicio del periodo</t>
  </si>
  <si>
    <t>Efectivo al final del periodo</t>
  </si>
  <si>
    <t xml:space="preserve">Indice de Solvencia </t>
  </si>
  <si>
    <t>Intereses Por Pagar</t>
  </si>
  <si>
    <t>ESTADO DE SITUACION FINANCIERA COMPARATIVO</t>
  </si>
  <si>
    <t>ESTADO DE RESULTADOS COMPARATIVO</t>
  </si>
  <si>
    <t>ESTADO DE FLUJO DE EFECTIVO COMPARATIVO</t>
  </si>
  <si>
    <t xml:space="preserve">                               Randy M. Abreu P.                                Jose Oscar Galan R. </t>
  </si>
  <si>
    <t>Producto de La Venta de BRRC</t>
  </si>
  <si>
    <t>Efectivo neto provisto (usado) por las act. de operación</t>
  </si>
  <si>
    <t>Efectivo neto provisto (a usar) en las act. de inversión</t>
  </si>
  <si>
    <t>Efectivo neto provisto (usado) por las act. de financiamiento</t>
  </si>
  <si>
    <t>Depositos de Inst. Financieras Del Pais y Del Exterior</t>
  </si>
  <si>
    <t xml:space="preserve">Provisión para bienes recibidos en rec. de créditos </t>
  </si>
  <si>
    <t xml:space="preserve">Estado De Cambios En El Patrimonio </t>
  </si>
  <si>
    <t>Resultados</t>
  </si>
  <si>
    <t>Otras</t>
  </si>
  <si>
    <t>Acumulados</t>
  </si>
  <si>
    <t>Resultado</t>
  </si>
  <si>
    <t>Reservas</t>
  </si>
  <si>
    <t>de Ejercicios</t>
  </si>
  <si>
    <t>Del</t>
  </si>
  <si>
    <t>Total</t>
  </si>
  <si>
    <t>Patrimoniales</t>
  </si>
  <si>
    <t>Anteriores</t>
  </si>
  <si>
    <t>Ejercicio</t>
  </si>
  <si>
    <t>Transferencia a resultados acumulados</t>
  </si>
  <si>
    <t>Transferencia a otras reservas</t>
  </si>
  <si>
    <t>Ingresos por Ventas de Inversiones</t>
  </si>
  <si>
    <t>(Valores en RD $)</t>
  </si>
  <si>
    <t xml:space="preserve"> Valores En RD$</t>
  </si>
  <si>
    <t xml:space="preserve"> Randy Manuel Abreu Paulino   </t>
  </si>
  <si>
    <t>Jose Oscar Galan Reynoso</t>
  </si>
  <si>
    <t>Director de Finanzas</t>
  </si>
  <si>
    <t>2016</t>
  </si>
  <si>
    <t xml:space="preserve">Ajustes de capital </t>
  </si>
  <si>
    <t>Gerente Senior de Contabilidad</t>
  </si>
  <si>
    <t>2017</t>
  </si>
  <si>
    <t>Saldos al 31 de Diciembre de 2016</t>
  </si>
  <si>
    <t>JUNIO</t>
  </si>
  <si>
    <t xml:space="preserve">                          Randy Manuel Abreu Paulino                          Jose Oscar Galan Reynoso   </t>
  </si>
  <si>
    <t xml:space="preserve">DICIEMBRE 2017 VS DICIEMBRE 2016 </t>
  </si>
  <si>
    <t>DICIEMBRE</t>
  </si>
  <si>
    <t>DICIEMBRE 2017 VS DICIEMBRE 2016</t>
  </si>
  <si>
    <t>Acumulado Diciembre 2017 Vs Diciembre 2016</t>
  </si>
  <si>
    <t>Acumulado Diciembre 2016</t>
  </si>
  <si>
    <t>Acumulado Diciembre 2017</t>
  </si>
  <si>
    <t>Saldos al 31 de Diciembre 2017</t>
  </si>
  <si>
    <t xml:space="preserve">    Director Finanzas </t>
  </si>
  <si>
    <t>Saldos al 1 de Enero de 2016</t>
  </si>
  <si>
    <t xml:space="preserve">                       Gerente Senior de Contabilidad                     Director Finanzas                   </t>
  </si>
  <si>
    <t xml:space="preserve">              Gerente Senior de Contabilidad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</si>
</sst>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_(* #,##0_);_(* \(#,##0\);_(* &quot;-&quot;??_);_(@_)"/>
    <numFmt numFmtId="167" formatCode="_-* #,##0.00\ _P_t_a_-;\-* #,##0.00\ _P_t_a_-;_-* &quot;-&quot;??\ _P_t_a_-;_-@_-"/>
    <numFmt numFmtId="168" formatCode="_-* #,##0\ _P_t_a_-;\-* #,##0\ _P_t_a_-;_-* &quot;-&quot;??\ _P_t_a_-;_-@_-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 Black"/>
      <family val="2"/>
    </font>
    <font>
      <b/>
      <sz val="14"/>
      <name val="Arial"/>
      <family val="2"/>
    </font>
    <font>
      <i/>
      <u/>
      <sz val="10"/>
      <name val="Arial"/>
      <family val="2"/>
    </font>
    <font>
      <i/>
      <u/>
      <sz val="12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mbria"/>
      <family val="1"/>
    </font>
    <font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83">
    <xf numFmtId="0" fontId="0" fillId="0" borderId="0"/>
    <xf numFmtId="164" fontId="28" fillId="0" borderId="0" applyFon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1" fillId="0" borderId="0"/>
    <xf numFmtId="164" fontId="40" fillId="0" borderId="0" applyFont="0" applyFill="0" applyBorder="0" applyAlignment="0" applyProtection="0"/>
    <xf numFmtId="0" fontId="21" fillId="0" borderId="0"/>
    <xf numFmtId="0" fontId="40" fillId="0" borderId="0"/>
    <xf numFmtId="0" fontId="20" fillId="0" borderId="0"/>
    <xf numFmtId="164" fontId="41" fillId="0" borderId="0" applyFont="0" applyFill="0" applyBorder="0" applyAlignment="0" applyProtection="0"/>
    <xf numFmtId="0" fontId="19" fillId="0" borderId="0"/>
    <xf numFmtId="164" fontId="41" fillId="0" borderId="0" applyFont="0" applyFill="0" applyBorder="0" applyAlignment="0" applyProtection="0"/>
    <xf numFmtId="0" fontId="18" fillId="0" borderId="0"/>
    <xf numFmtId="0" fontId="41" fillId="0" borderId="0" applyFont="0" applyFill="0" applyBorder="0" applyAlignment="0" applyProtection="0"/>
    <xf numFmtId="0" fontId="17" fillId="0" borderId="0"/>
    <xf numFmtId="0" fontId="43" fillId="0" borderId="0" applyFont="0" applyFill="0" applyBorder="0" applyAlignment="0" applyProtection="0"/>
    <xf numFmtId="0" fontId="16" fillId="0" borderId="0"/>
    <xf numFmtId="0" fontId="43" fillId="0" borderId="0" applyFont="0" applyFill="0" applyBorder="0" applyAlignment="0" applyProtection="0"/>
    <xf numFmtId="0" fontId="16" fillId="0" borderId="0"/>
    <xf numFmtId="0" fontId="16" fillId="0" borderId="0"/>
    <xf numFmtId="0" fontId="43" fillId="0" borderId="0" applyFont="0" applyFill="0" applyBorder="0" applyAlignment="0" applyProtection="0"/>
    <xf numFmtId="0" fontId="16" fillId="0" borderId="0"/>
    <xf numFmtId="0" fontId="43" fillId="0" borderId="0" applyFont="0" applyFill="0" applyBorder="0" applyAlignment="0" applyProtection="0"/>
    <xf numFmtId="0" fontId="15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 applyFont="0" applyFill="0" applyBorder="0" applyAlignment="0" applyProtection="0"/>
    <xf numFmtId="0" fontId="13" fillId="0" borderId="0"/>
    <xf numFmtId="0" fontId="25" fillId="0" borderId="0"/>
    <xf numFmtId="167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167" fontId="2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7" fontId="2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169">
    <xf numFmtId="0" fontId="0" fillId="0" borderId="0" xfId="0"/>
    <xf numFmtId="0" fontId="25" fillId="2" borderId="0" xfId="0" applyFont="1" applyFill="1"/>
    <xf numFmtId="165" fontId="29" fillId="2" borderId="0" xfId="1" applyNumberFormat="1" applyFont="1" applyFill="1" applyBorder="1" applyAlignment="1" applyProtection="1"/>
    <xf numFmtId="0" fontId="30" fillId="2" borderId="0" xfId="0" applyFont="1" applyFill="1"/>
    <xf numFmtId="165" fontId="30" fillId="2" borderId="0" xfId="1" applyNumberFormat="1" applyFont="1" applyFill="1" applyBorder="1" applyAlignment="1" applyProtection="1">
      <alignment horizontal="center"/>
    </xf>
    <xf numFmtId="0" fontId="31" fillId="2" borderId="0" xfId="0" applyFont="1" applyFill="1"/>
    <xf numFmtId="0" fontId="33" fillId="2" borderId="0" xfId="0" applyFont="1" applyFill="1"/>
    <xf numFmtId="0" fontId="32" fillId="2" borderId="0" xfId="0" applyFont="1" applyFill="1"/>
    <xf numFmtId="0" fontId="25" fillId="2" borderId="0" xfId="0" applyFont="1" applyFill="1" applyAlignment="1">
      <alignment horizontal="left"/>
    </xf>
    <xf numFmtId="166" fontId="25" fillId="2" borderId="0" xfId="0" applyNumberFormat="1" applyFont="1" applyFill="1"/>
    <xf numFmtId="43" fontId="25" fillId="2" borderId="0" xfId="0" applyNumberFormat="1" applyFont="1" applyFill="1"/>
    <xf numFmtId="0" fontId="34" fillId="2" borderId="0" xfId="0" applyFont="1" applyFill="1"/>
    <xf numFmtId="166" fontId="25" fillId="2" borderId="5" xfId="0" applyNumberFormat="1" applyFont="1" applyFill="1" applyBorder="1"/>
    <xf numFmtId="0" fontId="27" fillId="2" borderId="0" xfId="0" applyFont="1" applyFill="1"/>
    <xf numFmtId="165" fontId="25" fillId="2" borderId="0" xfId="1" applyNumberFormat="1" applyFont="1" applyFill="1" applyBorder="1" applyAlignment="1" applyProtection="1"/>
    <xf numFmtId="165" fontId="25" fillId="2" borderId="0" xfId="0" applyNumberFormat="1" applyFont="1" applyFill="1"/>
    <xf numFmtId="165" fontId="30" fillId="2" borderId="0" xfId="0" applyNumberFormat="1" applyFont="1" applyFill="1" applyBorder="1"/>
    <xf numFmtId="0" fontId="26" fillId="2" borderId="0" xfId="0" applyFont="1" applyFill="1" applyBorder="1" applyAlignment="1"/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6" fillId="2" borderId="0" xfId="0" applyFont="1" applyFill="1"/>
    <xf numFmtId="165" fontId="26" fillId="2" borderId="0" xfId="0" applyNumberFormat="1" applyFont="1" applyFill="1"/>
    <xf numFmtId="0" fontId="0" fillId="2" borderId="0" xfId="0" applyFill="1"/>
    <xf numFmtId="0" fontId="36" fillId="2" borderId="0" xfId="0" applyFont="1" applyFill="1"/>
    <xf numFmtId="2" fontId="38" fillId="2" borderId="0" xfId="0" applyNumberFormat="1" applyFont="1" applyFill="1" applyAlignment="1">
      <alignment horizontal="center"/>
    </xf>
    <xf numFmtId="3" fontId="38" fillId="2" borderId="0" xfId="0" applyNumberFormat="1" applyFont="1" applyFill="1" applyAlignment="1">
      <alignment horizontal="center"/>
    </xf>
    <xf numFmtId="0" fontId="38" fillId="2" borderId="0" xfId="0" applyFont="1" applyFill="1"/>
    <xf numFmtId="0" fontId="42" fillId="2" borderId="5" xfId="0" applyFont="1" applyFill="1" applyBorder="1"/>
    <xf numFmtId="0" fontId="29" fillId="2" borderId="0" xfId="0" applyFont="1" applyFill="1" applyBorder="1" applyAlignment="1"/>
    <xf numFmtId="0" fontId="25" fillId="2" borderId="0" xfId="2" applyFill="1"/>
    <xf numFmtId="0" fontId="31" fillId="2" borderId="0" xfId="0" applyFont="1" applyFill="1" applyAlignment="1">
      <alignment horizontal="center"/>
    </xf>
    <xf numFmtId="0" fontId="0" fillId="2" borderId="0" xfId="0" applyFill="1" applyBorder="1"/>
    <xf numFmtId="3" fontId="25" fillId="2" borderId="0" xfId="1" applyNumberFormat="1" applyFont="1" applyFill="1"/>
    <xf numFmtId="3" fontId="25" fillId="2" borderId="0" xfId="1" applyNumberFormat="1" applyFont="1" applyFill="1" applyBorder="1"/>
    <xf numFmtId="4" fontId="25" fillId="2" borderId="0" xfId="0" applyNumberFormat="1" applyFont="1" applyFill="1"/>
    <xf numFmtId="3" fontId="25" fillId="2" borderId="0" xfId="0" applyNumberFormat="1" applyFont="1" applyFill="1"/>
    <xf numFmtId="0" fontId="25" fillId="2" borderId="0" xfId="0" applyFont="1" applyFill="1" applyBorder="1"/>
    <xf numFmtId="166" fontId="25" fillId="2" borderId="0" xfId="0" applyNumberFormat="1" applyFont="1" applyFill="1" applyBorder="1"/>
    <xf numFmtId="165" fontId="31" fillId="2" borderId="0" xfId="1" applyNumberFormat="1" applyFont="1" applyFill="1" applyBorder="1" applyAlignment="1" applyProtection="1"/>
    <xf numFmtId="165" fontId="29" fillId="2" borderId="0" xfId="0" applyNumberFormat="1" applyFont="1" applyFill="1" applyBorder="1"/>
    <xf numFmtId="165" fontId="31" fillId="2" borderId="0" xfId="0" applyNumberFormat="1" applyFont="1" applyFill="1" applyBorder="1"/>
    <xf numFmtId="43" fontId="25" fillId="2" borderId="0" xfId="0" applyNumberFormat="1" applyFont="1" applyFill="1" applyBorder="1"/>
    <xf numFmtId="0" fontId="34" fillId="2" borderId="0" xfId="0" applyFont="1" applyFill="1" applyBorder="1"/>
    <xf numFmtId="3" fontId="31" fillId="2" borderId="1" xfId="0" applyNumberFormat="1" applyFont="1" applyFill="1" applyBorder="1"/>
    <xf numFmtId="166" fontId="31" fillId="2" borderId="6" xfId="0" applyNumberFormat="1" applyFont="1" applyFill="1" applyBorder="1"/>
    <xf numFmtId="0" fontId="53" fillId="2" borderId="0" xfId="2" applyFont="1" applyFill="1"/>
    <xf numFmtId="0" fontId="53" fillId="2" borderId="0" xfId="0" applyFont="1" applyFill="1" applyBorder="1"/>
    <xf numFmtId="0" fontId="53" fillId="2" borderId="0" xfId="2" applyFont="1" applyFill="1" applyBorder="1"/>
    <xf numFmtId="0" fontId="53" fillId="2" borderId="0" xfId="2" applyFont="1" applyFill="1" applyBorder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54" fillId="2" borderId="0" xfId="2" applyFont="1" applyFill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55" fillId="2" borderId="0" xfId="2" applyFont="1" applyFill="1" applyBorder="1"/>
    <xf numFmtId="0" fontId="56" fillId="2" borderId="0" xfId="2" applyFont="1" applyFill="1" applyBorder="1"/>
    <xf numFmtId="168" fontId="53" fillId="3" borderId="0" xfId="197" applyNumberFormat="1" applyFont="1" applyFill="1" applyBorder="1"/>
    <xf numFmtId="4" fontId="53" fillId="2" borderId="0" xfId="1" applyNumberFormat="1" applyFont="1" applyFill="1" applyBorder="1"/>
    <xf numFmtId="3" fontId="53" fillId="2" borderId="0" xfId="1" applyNumberFormat="1" applyFont="1" applyFill="1" applyBorder="1"/>
    <xf numFmtId="43" fontId="53" fillId="2" borderId="0" xfId="1" applyNumberFormat="1" applyFont="1" applyFill="1" applyBorder="1"/>
    <xf numFmtId="168" fontId="53" fillId="3" borderId="5" xfId="197" applyNumberFormat="1" applyFont="1" applyFill="1" applyBorder="1"/>
    <xf numFmtId="0" fontId="57" fillId="2" borderId="0" xfId="2" applyFont="1" applyFill="1" applyBorder="1"/>
    <xf numFmtId="3" fontId="54" fillId="2" borderId="0" xfId="1" applyNumberFormat="1" applyFont="1" applyFill="1" applyBorder="1"/>
    <xf numFmtId="4" fontId="53" fillId="2" borderId="0" xfId="0" applyNumberFormat="1" applyFont="1" applyFill="1" applyBorder="1"/>
    <xf numFmtId="4" fontId="55" fillId="2" borderId="0" xfId="0" applyNumberFormat="1" applyFont="1" applyFill="1" applyBorder="1"/>
    <xf numFmtId="3" fontId="53" fillId="2" borderId="0" xfId="0" applyNumberFormat="1" applyFont="1" applyFill="1" applyBorder="1"/>
    <xf numFmtId="3" fontId="55" fillId="2" borderId="0" xfId="0" applyNumberFormat="1" applyFont="1" applyFill="1" applyBorder="1"/>
    <xf numFmtId="168" fontId="55" fillId="3" borderId="0" xfId="182" applyNumberFormat="1" applyFont="1" applyFill="1" applyBorder="1"/>
    <xf numFmtId="168" fontId="55" fillId="3" borderId="0" xfId="183" applyNumberFormat="1" applyFont="1" applyFill="1" applyBorder="1"/>
    <xf numFmtId="3" fontId="55" fillId="2" borderId="0" xfId="4" applyNumberFormat="1" applyFont="1" applyFill="1" applyBorder="1"/>
    <xf numFmtId="3" fontId="53" fillId="2" borderId="0" xfId="2" applyNumberFormat="1" applyFont="1" applyFill="1"/>
    <xf numFmtId="49" fontId="31" fillId="2" borderId="0" xfId="0" applyNumberFormat="1" applyFont="1" applyFill="1" applyAlignment="1">
      <alignment horizontal="center"/>
    </xf>
    <xf numFmtId="0" fontId="54" fillId="2" borderId="0" xfId="89" applyFont="1" applyFill="1" applyAlignment="1">
      <alignment horizontal="center"/>
    </xf>
    <xf numFmtId="0" fontId="58" fillId="2" borderId="0" xfId="196" applyFont="1" applyFill="1" applyAlignment="1">
      <alignment horizontal="center"/>
    </xf>
    <xf numFmtId="165" fontId="31" fillId="2" borderId="1" xfId="0" applyNumberFormat="1" applyFont="1" applyFill="1" applyBorder="1"/>
    <xf numFmtId="0" fontId="25" fillId="2" borderId="0" xfId="0" applyFont="1" applyFill="1" applyBorder="1" applyAlignment="1"/>
    <xf numFmtId="0" fontId="54" fillId="2" borderId="0" xfId="2" applyFont="1" applyFill="1" applyAlignment="1">
      <alignment horizontal="center"/>
    </xf>
    <xf numFmtId="0" fontId="53" fillId="2" borderId="0" xfId="2" applyFont="1" applyFill="1" applyBorder="1" applyAlignment="1">
      <alignment horizontal="center"/>
    </xf>
    <xf numFmtId="0" fontId="25" fillId="2" borderId="0" xfId="241" applyFill="1" applyBorder="1"/>
    <xf numFmtId="0" fontId="31" fillId="2" borderId="0" xfId="0" applyNumberFormat="1" applyFont="1" applyFill="1" applyAlignment="1">
      <alignment horizontal="center"/>
    </xf>
    <xf numFmtId="165" fontId="48" fillId="2" borderId="8" xfId="270" applyNumberFormat="1" applyFont="1" applyFill="1" applyBorder="1" applyAlignment="1">
      <alignment horizontal="right"/>
    </xf>
    <xf numFmtId="165" fontId="48" fillId="2" borderId="0" xfId="270" applyNumberFormat="1" applyFont="1" applyFill="1" applyAlignment="1">
      <alignment horizontal="right"/>
    </xf>
    <xf numFmtId="165" fontId="25" fillId="2" borderId="0" xfId="270" applyNumberFormat="1" applyFont="1" applyFill="1" applyBorder="1" applyAlignment="1" applyProtection="1"/>
    <xf numFmtId="165" fontId="25" fillId="2" borderId="2" xfId="270" applyNumberFormat="1" applyFont="1" applyFill="1" applyBorder="1" applyAlignment="1" applyProtection="1"/>
    <xf numFmtId="165" fontId="25" fillId="2" borderId="5" xfId="270" applyNumberFormat="1" applyFont="1" applyFill="1" applyBorder="1" applyAlignment="1" applyProtection="1"/>
    <xf numFmtId="165" fontId="25" fillId="2" borderId="4" xfId="270" applyNumberFormat="1" applyFont="1" applyFill="1" applyBorder="1" applyAlignment="1" applyProtection="1"/>
    <xf numFmtId="165" fontId="31" fillId="2" borderId="3" xfId="270" applyNumberFormat="1" applyFont="1" applyFill="1" applyBorder="1" applyAlignment="1" applyProtection="1"/>
    <xf numFmtId="165" fontId="31" fillId="2" borderId="6" xfId="270" applyNumberFormat="1" applyFont="1" applyFill="1" applyBorder="1" applyAlignment="1" applyProtection="1"/>
    <xf numFmtId="165" fontId="31" fillId="2" borderId="0" xfId="270" applyNumberFormat="1" applyFont="1" applyFill="1" applyBorder="1" applyAlignment="1" applyProtection="1"/>
    <xf numFmtId="168" fontId="54" fillId="3" borderId="0" xfId="183" applyNumberFormat="1" applyFont="1" applyFill="1" applyBorder="1"/>
    <xf numFmtId="168" fontId="53" fillId="2" borderId="0" xfId="270" applyNumberFormat="1" applyFont="1" applyFill="1" applyBorder="1"/>
    <xf numFmtId="168" fontId="53" fillId="3" borderId="0" xfId="182" applyNumberFormat="1" applyFont="1" applyFill="1" applyBorder="1"/>
    <xf numFmtId="168" fontId="53" fillId="3" borderId="0" xfId="183" applyNumberFormat="1" applyFont="1" applyFill="1" applyBorder="1"/>
    <xf numFmtId="0" fontId="3" fillId="2" borderId="0" xfId="280" applyFill="1"/>
    <xf numFmtId="164" fontId="3" fillId="2" borderId="0" xfId="270" applyFont="1" applyFill="1"/>
    <xf numFmtId="0" fontId="3" fillId="2" borderId="0" xfId="280" applyFont="1" applyFill="1"/>
    <xf numFmtId="0" fontId="47" fillId="2" borderId="0" xfId="280" applyFont="1" applyFill="1" applyAlignment="1">
      <alignment horizontal="center"/>
    </xf>
    <xf numFmtId="43" fontId="0" fillId="2" borderId="0" xfId="281" applyFont="1" applyFill="1"/>
    <xf numFmtId="0" fontId="60" fillId="2" borderId="0" xfId="280" applyFont="1" applyFill="1"/>
    <xf numFmtId="0" fontId="48" fillId="2" borderId="0" xfId="280" applyFont="1" applyFill="1"/>
    <xf numFmtId="3" fontId="48" fillId="2" borderId="0" xfId="280" applyNumberFormat="1" applyFont="1" applyFill="1" applyAlignment="1">
      <alignment horizontal="right"/>
    </xf>
    <xf numFmtId="37" fontId="48" fillId="2" borderId="0" xfId="280" applyNumberFormat="1" applyFont="1" applyFill="1" applyAlignment="1">
      <alignment horizontal="right"/>
    </xf>
    <xf numFmtId="165" fontId="25" fillId="2" borderId="0" xfId="281" applyNumberFormat="1" applyFont="1" applyFill="1" applyBorder="1" applyAlignment="1" applyProtection="1">
      <alignment horizontal="right"/>
    </xf>
    <xf numFmtId="3" fontId="48" fillId="2" borderId="8" xfId="280" applyNumberFormat="1" applyFont="1" applyFill="1" applyBorder="1" applyAlignment="1">
      <alignment horizontal="right"/>
    </xf>
    <xf numFmtId="3" fontId="3" fillId="2" borderId="0" xfId="280" applyNumberFormat="1" applyFill="1"/>
    <xf numFmtId="43" fontId="3" fillId="2" borderId="0" xfId="280" applyNumberFormat="1" applyFont="1" applyFill="1"/>
    <xf numFmtId="165" fontId="3" fillId="2" borderId="0" xfId="270" applyNumberFormat="1" applyFont="1" applyFill="1"/>
    <xf numFmtId="165" fontId="3" fillId="2" borderId="0" xfId="280" applyNumberFormat="1" applyFill="1"/>
    <xf numFmtId="0" fontId="49" fillId="2" borderId="0" xfId="280" applyFont="1" applyFill="1" applyAlignment="1">
      <alignment horizontal="center"/>
    </xf>
    <xf numFmtId="0" fontId="3" fillId="2" borderId="0" xfId="280" applyFont="1" applyFill="1" applyAlignment="1"/>
    <xf numFmtId="0" fontId="51" fillId="2" borderId="0" xfId="280" applyFont="1" applyFill="1"/>
    <xf numFmtId="0" fontId="0" fillId="2" borderId="0" xfId="280" applyFont="1" applyFill="1"/>
    <xf numFmtId="3" fontId="25" fillId="2" borderId="0" xfId="270" applyNumberFormat="1" applyFont="1" applyFill="1" applyBorder="1"/>
    <xf numFmtId="37" fontId="25" fillId="2" borderId="0" xfId="270" applyNumberFormat="1" applyFont="1" applyFill="1" applyBorder="1"/>
    <xf numFmtId="168" fontId="55" fillId="3" borderId="0" xfId="169" applyNumberFormat="1" applyFont="1" applyFill="1" applyBorder="1"/>
    <xf numFmtId="165" fontId="48" fillId="2" borderId="8" xfId="1" applyNumberFormat="1" applyFont="1" applyFill="1" applyBorder="1" applyAlignment="1">
      <alignment horizontal="right"/>
    </xf>
    <xf numFmtId="164" fontId="3" fillId="2" borderId="0" xfId="1" applyFont="1" applyFill="1"/>
    <xf numFmtId="164" fontId="3" fillId="2" borderId="0" xfId="280" applyNumberFormat="1" applyFont="1" applyFill="1"/>
    <xf numFmtId="37" fontId="3" fillId="2" borderId="0" xfId="280" applyNumberFormat="1" applyFill="1"/>
    <xf numFmtId="166" fontId="3" fillId="2" borderId="0" xfId="280" applyNumberFormat="1" applyFont="1" applyFill="1"/>
    <xf numFmtId="43" fontId="2" fillId="2" borderId="0" xfId="280" applyNumberFormat="1" applyFont="1" applyFill="1"/>
    <xf numFmtId="165" fontId="3" fillId="2" borderId="0" xfId="1" applyNumberFormat="1" applyFont="1" applyFill="1"/>
    <xf numFmtId="165" fontId="3" fillId="2" borderId="0" xfId="280" applyNumberFormat="1" applyFont="1" applyFill="1"/>
    <xf numFmtId="165" fontId="0" fillId="2" borderId="0" xfId="270" applyNumberFormat="1" applyFont="1" applyFill="1"/>
    <xf numFmtId="3" fontId="47" fillId="2" borderId="7" xfId="280" applyNumberFormat="1" applyFont="1" applyFill="1" applyBorder="1" applyAlignment="1">
      <alignment horizontal="right"/>
    </xf>
    <xf numFmtId="3" fontId="47" fillId="2" borderId="0" xfId="280" applyNumberFormat="1" applyFont="1" applyFill="1" applyAlignment="1">
      <alignment horizontal="right"/>
    </xf>
    <xf numFmtId="0" fontId="31" fillId="2" borderId="0" xfId="282" applyFont="1" applyFill="1" applyAlignment="1"/>
    <xf numFmtId="0" fontId="54" fillId="2" borderId="0" xfId="2" applyFont="1" applyFill="1" applyAlignment="1">
      <alignment horizontal="center"/>
    </xf>
    <xf numFmtId="3" fontId="25" fillId="2" borderId="0" xfId="270" applyNumberFormat="1" applyFont="1" applyFill="1"/>
    <xf numFmtId="3" fontId="31" fillId="2" borderId="6" xfId="270" applyNumberFormat="1" applyFont="1" applyFill="1" applyBorder="1"/>
    <xf numFmtId="37" fontId="25" fillId="2" borderId="0" xfId="270" applyNumberFormat="1" applyFont="1" applyFill="1"/>
    <xf numFmtId="3" fontId="25" fillId="2" borderId="5" xfId="270" applyNumberFormat="1" applyFont="1" applyFill="1" applyBorder="1"/>
    <xf numFmtId="165" fontId="31" fillId="2" borderId="4" xfId="270" applyNumberFormat="1" applyFont="1" applyFill="1" applyBorder="1" applyAlignment="1" applyProtection="1"/>
    <xf numFmtId="165" fontId="31" fillId="2" borderId="1" xfId="270" applyNumberFormat="1" applyFont="1" applyFill="1" applyBorder="1" applyAlignment="1" applyProtection="1"/>
    <xf numFmtId="168" fontId="53" fillId="3" borderId="0" xfId="169" applyNumberFormat="1" applyFont="1" applyFill="1" applyBorder="1"/>
    <xf numFmtId="168" fontId="53" fillId="3" borderId="5" xfId="169" applyNumberFormat="1" applyFont="1" applyFill="1" applyBorder="1"/>
    <xf numFmtId="168" fontId="53" fillId="2" borderId="0" xfId="0" applyNumberFormat="1" applyFont="1" applyFill="1"/>
    <xf numFmtId="168" fontId="53" fillId="2" borderId="0" xfId="2" applyNumberFormat="1" applyFont="1" applyFill="1" applyBorder="1" applyAlignment="1">
      <alignment horizontal="center"/>
    </xf>
    <xf numFmtId="168" fontId="54" fillId="2" borderId="0" xfId="2" applyNumberFormat="1" applyFont="1" applyFill="1" applyAlignment="1">
      <alignment horizontal="center"/>
    </xf>
    <xf numFmtId="168" fontId="53" fillId="2" borderId="0" xfId="2" applyNumberFormat="1" applyFont="1" applyFill="1"/>
    <xf numFmtId="168" fontId="0" fillId="2" borderId="0" xfId="0" applyNumberFormat="1" applyFill="1"/>
    <xf numFmtId="164" fontId="25" fillId="2" borderId="0" xfId="1" applyFont="1" applyFill="1"/>
    <xf numFmtId="165" fontId="48" fillId="2" borderId="0" xfId="270" applyNumberFormat="1" applyFont="1" applyFill="1" applyBorder="1" applyAlignment="1">
      <alignment horizontal="right"/>
    </xf>
    <xf numFmtId="0" fontId="3" fillId="2" borderId="0" xfId="280" applyFill="1" applyBorder="1"/>
    <xf numFmtId="0" fontId="47" fillId="2" borderId="0" xfId="280" applyFont="1" applyFill="1" applyBorder="1" applyAlignment="1">
      <alignment horizontal="center"/>
    </xf>
    <xf numFmtId="165" fontId="3" fillId="2" borderId="0" xfId="1" applyNumberFormat="1" applyFont="1" applyFill="1" applyBorder="1"/>
    <xf numFmtId="37" fontId="48" fillId="2" borderId="0" xfId="280" applyNumberFormat="1" applyFont="1" applyFill="1" applyBorder="1" applyAlignment="1">
      <alignment horizontal="right"/>
    </xf>
    <xf numFmtId="3" fontId="48" fillId="2" borderId="0" xfId="280" applyNumberFormat="1" applyFont="1" applyFill="1" applyBorder="1" applyAlignment="1">
      <alignment horizontal="right"/>
    </xf>
    <xf numFmtId="3" fontId="47" fillId="2" borderId="0" xfId="280" applyNumberFormat="1" applyFont="1" applyFill="1" applyBorder="1" applyAlignment="1">
      <alignment horizontal="right"/>
    </xf>
    <xf numFmtId="0" fontId="3" fillId="2" borderId="0" xfId="280" applyFont="1" applyFill="1" applyBorder="1"/>
    <xf numFmtId="0" fontId="3" fillId="2" borderId="0" xfId="280" applyFont="1" applyFill="1" applyBorder="1" applyAlignment="1"/>
    <xf numFmtId="0" fontId="51" fillId="2" borderId="0" xfId="280" applyFont="1" applyFill="1" applyBorder="1" applyAlignment="1">
      <alignment horizontal="center"/>
    </xf>
    <xf numFmtId="164" fontId="3" fillId="2" borderId="0" xfId="1" applyFont="1" applyFill="1" applyBorder="1"/>
    <xf numFmtId="0" fontId="31" fillId="0" borderId="0" xfId="0" applyFont="1" applyFill="1" applyAlignment="1">
      <alignment horizontal="center"/>
    </xf>
    <xf numFmtId="165" fontId="44" fillId="0" borderId="0" xfId="1" applyNumberFormat="1" applyFont="1" applyFill="1" applyBorder="1" applyAlignment="1" applyProtection="1">
      <alignment horizont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/>
    <xf numFmtId="165" fontId="31" fillId="0" borderId="0" xfId="1" applyNumberFormat="1" applyFont="1" applyFill="1" applyBorder="1" applyAlignment="1" applyProtection="1">
      <alignment horizontal="center"/>
    </xf>
    <xf numFmtId="164" fontId="1" fillId="2" borderId="8" xfId="1" applyFont="1" applyFill="1" applyBorder="1" applyAlignment="1">
      <alignment horizontal="right"/>
    </xf>
    <xf numFmtId="0" fontId="52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17" fontId="25" fillId="2" borderId="0" xfId="0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25" fillId="2" borderId="0" xfId="2" applyFont="1" applyFill="1" applyBorder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54" fillId="2" borderId="0" xfId="2" applyFont="1" applyFill="1" applyAlignment="1">
      <alignment horizontal="center"/>
    </xf>
    <xf numFmtId="0" fontId="53" fillId="2" borderId="0" xfId="2" applyFont="1" applyFill="1" applyBorder="1" applyAlignment="1">
      <alignment horizontal="center"/>
    </xf>
    <xf numFmtId="0" fontId="46" fillId="2" borderId="0" xfId="280" applyFont="1" applyFill="1" applyAlignment="1">
      <alignment horizontal="center"/>
    </xf>
    <xf numFmtId="0" fontId="51" fillId="2" borderId="0" xfId="280" applyFont="1" applyFill="1" applyAlignment="1">
      <alignment horizontal="center"/>
    </xf>
    <xf numFmtId="17" fontId="25" fillId="2" borderId="0" xfId="2" applyNumberFormat="1" applyFill="1" applyAlignment="1">
      <alignment horizontal="center"/>
    </xf>
    <xf numFmtId="0" fontId="25" fillId="2" borderId="0" xfId="2" applyFill="1" applyAlignment="1">
      <alignment horizontal="center"/>
    </xf>
  </cellXfs>
  <cellStyles count="283">
    <cellStyle name="Millares" xfId="1" builtinId="3"/>
    <cellStyle name="Millares 10" xfId="79"/>
    <cellStyle name="Millares 11" xfId="83"/>
    <cellStyle name="Millares 12" xfId="88"/>
    <cellStyle name="Millares 13" xfId="169"/>
    <cellStyle name="Millares 14" xfId="183"/>
    <cellStyle name="Millares 14 2" xfId="279"/>
    <cellStyle name="Millares 15" xfId="197"/>
    <cellStyle name="Millares 15 2" xfId="271"/>
    <cellStyle name="Millares 15 2 2" xfId="274"/>
    <cellStyle name="Millares 15 2 2 2" xfId="277"/>
    <cellStyle name="Millares 15 2 2 3" xfId="281"/>
    <cellStyle name="Millares 16" xfId="166"/>
    <cellStyle name="Millares 17" xfId="139"/>
    <cellStyle name="Millares 18" xfId="270"/>
    <cellStyle name="Millares 19" xfId="228"/>
    <cellStyle name="Millares 2" xfId="4"/>
    <cellStyle name="Millares 2 2" xfId="10"/>
    <cellStyle name="Millares 2 3" xfId="11"/>
    <cellStyle name="Millares 2 4" xfId="12"/>
    <cellStyle name="Millares 3" xfId="13"/>
    <cellStyle name="Millares 3 10" xfId="81"/>
    <cellStyle name="Millares 3 11" xfId="90"/>
    <cellStyle name="Millares 3 12" xfId="98"/>
    <cellStyle name="Millares 3 13" xfId="112"/>
    <cellStyle name="Millares 3 14" xfId="126"/>
    <cellStyle name="Millares 3 15" xfId="141"/>
    <cellStyle name="Millares 3 16" xfId="198"/>
    <cellStyle name="Millares 3 17" xfId="203"/>
    <cellStyle name="Millares 3 18" xfId="254"/>
    <cellStyle name="Millares 3 2" xfId="3"/>
    <cellStyle name="Millares 3 2 10" xfId="91"/>
    <cellStyle name="Millares 3 2 11" xfId="97"/>
    <cellStyle name="Millares 3 2 12" xfId="111"/>
    <cellStyle name="Millares 3 2 13" xfId="125"/>
    <cellStyle name="Millares 3 2 14" xfId="140"/>
    <cellStyle name="Millares 3 2 15" xfId="199"/>
    <cellStyle name="Millares 3 2 16" xfId="202"/>
    <cellStyle name="Millares 3 2 17" xfId="255"/>
    <cellStyle name="Millares 3 2 2" xfId="8"/>
    <cellStyle name="Millares 3 2 3" xfId="14"/>
    <cellStyle name="Millares 3 2 4" xfId="15"/>
    <cellStyle name="Millares 3 2 5" xfId="16"/>
    <cellStyle name="Millares 3 2 6" xfId="17"/>
    <cellStyle name="Millares 3 2 7" xfId="18"/>
    <cellStyle name="Millares 3 2 8" xfId="19"/>
    <cellStyle name="Millares 3 2 9" xfId="86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Millares 4" xfId="75"/>
    <cellStyle name="Millares 5" xfId="71"/>
    <cellStyle name="Millares 6" xfId="27"/>
    <cellStyle name="Millares 6 10" xfId="93"/>
    <cellStyle name="Millares 6 11" xfId="95"/>
    <cellStyle name="Millares 6 12" xfId="92"/>
    <cellStyle name="Millares 6 13" xfId="96"/>
    <cellStyle name="Millares 6 14" xfId="201"/>
    <cellStyle name="Millares 6 15" xfId="200"/>
    <cellStyle name="Millares 6 16" xfId="256"/>
    <cellStyle name="Millares 6 2" xfId="28"/>
    <cellStyle name="Millares 6 3" xfId="29"/>
    <cellStyle name="Millares 6 4" xfId="30"/>
    <cellStyle name="Millares 6 5" xfId="31"/>
    <cellStyle name="Millares 6 6" xfId="32"/>
    <cellStyle name="Millares 6 7" xfId="33"/>
    <cellStyle name="Millares 6 8" xfId="34"/>
    <cellStyle name="Millares 6 9" xfId="94"/>
    <cellStyle name="Millares 7" xfId="35"/>
    <cellStyle name="Millares 8" xfId="9"/>
    <cellStyle name="Millares 9" xfId="77"/>
    <cellStyle name="Normal" xfId="0" builtinId="0"/>
    <cellStyle name="Normal 11" xfId="241"/>
    <cellStyle name="Normal 2" xfId="2"/>
    <cellStyle name="Normal 2 10" xfId="74"/>
    <cellStyle name="Normal 2 11" xfId="76"/>
    <cellStyle name="Normal 2 12" xfId="78"/>
    <cellStyle name="Normal 2 13" xfId="80"/>
    <cellStyle name="Normal 2 14" xfId="82"/>
    <cellStyle name="Normal 2 15" xfId="89"/>
    <cellStyle name="Normal 2 15 2" xfId="272"/>
    <cellStyle name="Normal 2 15 2 2" xfId="275"/>
    <cellStyle name="Normal 2 15 2 2 2" xfId="278"/>
    <cellStyle name="Normal 2 15 2 2 3" xfId="282"/>
    <cellStyle name="Normal 2 16" xfId="99"/>
    <cellStyle name="Normal 2 17" xfId="113"/>
    <cellStyle name="Normal 2 18" xfId="127"/>
    <cellStyle name="Normal 2 19" xfId="142"/>
    <cellStyle name="Normal 2 2" xfId="5"/>
    <cellStyle name="Normal 2 2 10" xfId="143"/>
    <cellStyle name="Normal 2 2 11" xfId="155"/>
    <cellStyle name="Normal 2 2 12" xfId="171"/>
    <cellStyle name="Normal 2 2 13" xfId="185"/>
    <cellStyle name="Normal 2 2 14" xfId="205"/>
    <cellStyle name="Normal 2 2 15" xfId="217"/>
    <cellStyle name="Normal 2 2 16" xfId="230"/>
    <cellStyle name="Normal 2 2 17" xfId="243"/>
    <cellStyle name="Normal 2 2 18" xfId="258"/>
    <cellStyle name="Normal 2 2 2" xfId="36"/>
    <cellStyle name="Normal 2 2 2 10" xfId="186"/>
    <cellStyle name="Normal 2 2 2 11" xfId="206"/>
    <cellStyle name="Normal 2 2 2 12" xfId="218"/>
    <cellStyle name="Normal 2 2 2 13" xfId="231"/>
    <cellStyle name="Normal 2 2 2 14" xfId="244"/>
    <cellStyle name="Normal 2 2 2 15" xfId="259"/>
    <cellStyle name="Normal 2 2 2 2" xfId="47"/>
    <cellStyle name="Normal 2 2 2 3" xfId="59"/>
    <cellStyle name="Normal 2 2 2 4" xfId="101"/>
    <cellStyle name="Normal 2 2 2 5" xfId="115"/>
    <cellStyle name="Normal 2 2 2 6" xfId="129"/>
    <cellStyle name="Normal 2 2 2 7" xfId="144"/>
    <cellStyle name="Normal 2 2 2 8" xfId="156"/>
    <cellStyle name="Normal 2 2 2 9" xfId="172"/>
    <cellStyle name="Normal 2 2 3" xfId="37"/>
    <cellStyle name="Normal 2 2 3 10" xfId="187"/>
    <cellStyle name="Normal 2 2 3 11" xfId="207"/>
    <cellStyle name="Normal 2 2 3 12" xfId="219"/>
    <cellStyle name="Normal 2 2 3 13" xfId="232"/>
    <cellStyle name="Normal 2 2 3 14" xfId="245"/>
    <cellStyle name="Normal 2 2 3 15" xfId="260"/>
    <cellStyle name="Normal 2 2 3 2" xfId="48"/>
    <cellStyle name="Normal 2 2 3 3" xfId="60"/>
    <cellStyle name="Normal 2 2 3 4" xfId="102"/>
    <cellStyle name="Normal 2 2 3 5" xfId="116"/>
    <cellStyle name="Normal 2 2 3 6" xfId="130"/>
    <cellStyle name="Normal 2 2 3 7" xfId="145"/>
    <cellStyle name="Normal 2 2 3 8" xfId="157"/>
    <cellStyle name="Normal 2 2 3 9" xfId="173"/>
    <cellStyle name="Normal 2 2 4" xfId="46"/>
    <cellStyle name="Normal 2 2 5" xfId="58"/>
    <cellStyle name="Normal 2 2 6" xfId="87"/>
    <cellStyle name="Normal 2 2 7" xfId="100"/>
    <cellStyle name="Normal 2 2 8" xfId="114"/>
    <cellStyle name="Normal 2 2 9" xfId="128"/>
    <cellStyle name="Normal 2 20" xfId="154"/>
    <cellStyle name="Normal 2 21" xfId="170"/>
    <cellStyle name="Normal 2 22" xfId="184"/>
    <cellStyle name="Normal 2 23" xfId="204"/>
    <cellStyle name="Normal 2 24" xfId="216"/>
    <cellStyle name="Normal 2 25" xfId="229"/>
    <cellStyle name="Normal 2 26" xfId="242"/>
    <cellStyle name="Normal 2 27" xfId="257"/>
    <cellStyle name="Normal 2 3" xfId="7"/>
    <cellStyle name="Normal 2 3 10" xfId="146"/>
    <cellStyle name="Normal 2 3 11" xfId="158"/>
    <cellStyle name="Normal 2 3 12" xfId="174"/>
    <cellStyle name="Normal 2 3 13" xfId="188"/>
    <cellStyle name="Normal 2 3 14" xfId="208"/>
    <cellStyle name="Normal 2 3 15" xfId="220"/>
    <cellStyle name="Normal 2 3 16" xfId="233"/>
    <cellStyle name="Normal 2 3 17" xfId="246"/>
    <cellStyle name="Normal 2 3 18" xfId="261"/>
    <cellStyle name="Normal 2 3 2" xfId="38"/>
    <cellStyle name="Normal 2 3 2 10" xfId="189"/>
    <cellStyle name="Normal 2 3 2 11" xfId="209"/>
    <cellStyle name="Normal 2 3 2 12" xfId="221"/>
    <cellStyle name="Normal 2 3 2 13" xfId="234"/>
    <cellStyle name="Normal 2 3 2 14" xfId="247"/>
    <cellStyle name="Normal 2 3 2 15" xfId="262"/>
    <cellStyle name="Normal 2 3 2 2" xfId="50"/>
    <cellStyle name="Normal 2 3 2 3" xfId="62"/>
    <cellStyle name="Normal 2 3 2 4" xfId="104"/>
    <cellStyle name="Normal 2 3 2 5" xfId="118"/>
    <cellStyle name="Normal 2 3 2 6" xfId="132"/>
    <cellStyle name="Normal 2 3 2 7" xfId="147"/>
    <cellStyle name="Normal 2 3 2 8" xfId="159"/>
    <cellStyle name="Normal 2 3 2 9" xfId="175"/>
    <cellStyle name="Normal 2 3 3" xfId="39"/>
    <cellStyle name="Normal 2 3 3 10" xfId="190"/>
    <cellStyle name="Normal 2 3 3 11" xfId="210"/>
    <cellStyle name="Normal 2 3 3 12" xfId="222"/>
    <cellStyle name="Normal 2 3 3 13" xfId="235"/>
    <cellStyle name="Normal 2 3 3 14" xfId="248"/>
    <cellStyle name="Normal 2 3 3 15" xfId="263"/>
    <cellStyle name="Normal 2 3 3 2" xfId="51"/>
    <cellStyle name="Normal 2 3 3 3" xfId="63"/>
    <cellStyle name="Normal 2 3 3 4" xfId="105"/>
    <cellStyle name="Normal 2 3 3 5" xfId="119"/>
    <cellStyle name="Normal 2 3 3 6" xfId="133"/>
    <cellStyle name="Normal 2 3 3 7" xfId="148"/>
    <cellStyle name="Normal 2 3 3 8" xfId="160"/>
    <cellStyle name="Normal 2 3 3 9" xfId="176"/>
    <cellStyle name="Normal 2 3 4" xfId="49"/>
    <cellStyle name="Normal 2 3 5" xfId="61"/>
    <cellStyle name="Normal 2 3 6" xfId="84"/>
    <cellStyle name="Normal 2 3 7" xfId="103"/>
    <cellStyle name="Normal 2 3 8" xfId="117"/>
    <cellStyle name="Normal 2 3 9" xfId="131"/>
    <cellStyle name="Normal 2 4" xfId="6"/>
    <cellStyle name="Normal 2 4 10" xfId="149"/>
    <cellStyle name="Normal 2 4 11" xfId="161"/>
    <cellStyle name="Normal 2 4 12" xfId="177"/>
    <cellStyle name="Normal 2 4 13" xfId="191"/>
    <cellStyle name="Normal 2 4 14" xfId="211"/>
    <cellStyle name="Normal 2 4 15" xfId="223"/>
    <cellStyle name="Normal 2 4 16" xfId="236"/>
    <cellStyle name="Normal 2 4 17" xfId="249"/>
    <cellStyle name="Normal 2 4 18" xfId="264"/>
    <cellStyle name="Normal 2 4 2" xfId="40"/>
    <cellStyle name="Normal 2 4 2 10" xfId="192"/>
    <cellStyle name="Normal 2 4 2 11" xfId="212"/>
    <cellStyle name="Normal 2 4 2 12" xfId="224"/>
    <cellStyle name="Normal 2 4 2 13" xfId="237"/>
    <cellStyle name="Normal 2 4 2 14" xfId="250"/>
    <cellStyle name="Normal 2 4 2 15" xfId="265"/>
    <cellStyle name="Normal 2 4 2 2" xfId="53"/>
    <cellStyle name="Normal 2 4 2 3" xfId="65"/>
    <cellStyle name="Normal 2 4 2 4" xfId="107"/>
    <cellStyle name="Normal 2 4 2 5" xfId="121"/>
    <cellStyle name="Normal 2 4 2 6" xfId="135"/>
    <cellStyle name="Normal 2 4 2 7" xfId="150"/>
    <cellStyle name="Normal 2 4 2 8" xfId="162"/>
    <cellStyle name="Normal 2 4 2 9" xfId="178"/>
    <cellStyle name="Normal 2 4 3" xfId="41"/>
    <cellStyle name="Normal 2 4 3 10" xfId="193"/>
    <cellStyle name="Normal 2 4 3 11" xfId="213"/>
    <cellStyle name="Normal 2 4 3 12" xfId="225"/>
    <cellStyle name="Normal 2 4 3 13" xfId="238"/>
    <cellStyle name="Normal 2 4 3 14" xfId="251"/>
    <cellStyle name="Normal 2 4 3 15" xfId="266"/>
    <cellStyle name="Normal 2 4 3 2" xfId="54"/>
    <cellStyle name="Normal 2 4 3 3" xfId="66"/>
    <cellStyle name="Normal 2 4 3 4" xfId="108"/>
    <cellStyle name="Normal 2 4 3 5" xfId="122"/>
    <cellStyle name="Normal 2 4 3 6" xfId="136"/>
    <cellStyle name="Normal 2 4 3 7" xfId="151"/>
    <cellStyle name="Normal 2 4 3 8" xfId="163"/>
    <cellStyle name="Normal 2 4 3 9" xfId="179"/>
    <cellStyle name="Normal 2 4 4" xfId="52"/>
    <cellStyle name="Normal 2 4 5" xfId="64"/>
    <cellStyle name="Normal 2 4 6" xfId="85"/>
    <cellStyle name="Normal 2 4 7" xfId="106"/>
    <cellStyle name="Normal 2 4 8" xfId="120"/>
    <cellStyle name="Normal 2 4 9" xfId="134"/>
    <cellStyle name="Normal 2 5" xfId="42"/>
    <cellStyle name="Normal 2 5 10" xfId="194"/>
    <cellStyle name="Normal 2 5 11" xfId="214"/>
    <cellStyle name="Normal 2 5 12" xfId="226"/>
    <cellStyle name="Normal 2 5 13" xfId="239"/>
    <cellStyle name="Normal 2 5 14" xfId="252"/>
    <cellStyle name="Normal 2 5 15" xfId="267"/>
    <cellStyle name="Normal 2 5 2" xfId="55"/>
    <cellStyle name="Normal 2 5 3" xfId="67"/>
    <cellStyle name="Normal 2 5 4" xfId="109"/>
    <cellStyle name="Normal 2 5 5" xfId="123"/>
    <cellStyle name="Normal 2 5 6" xfId="137"/>
    <cellStyle name="Normal 2 5 7" xfId="152"/>
    <cellStyle name="Normal 2 5 8" xfId="164"/>
    <cellStyle name="Normal 2 5 9" xfId="180"/>
    <cellStyle name="Normal 2 6" xfId="43"/>
    <cellStyle name="Normal 2 6 10" xfId="195"/>
    <cellStyle name="Normal 2 6 11" xfId="215"/>
    <cellStyle name="Normal 2 6 12" xfId="227"/>
    <cellStyle name="Normal 2 6 13" xfId="240"/>
    <cellStyle name="Normal 2 6 14" xfId="253"/>
    <cellStyle name="Normal 2 6 15" xfId="268"/>
    <cellStyle name="Normal 2 6 2" xfId="56"/>
    <cellStyle name="Normal 2 6 3" xfId="68"/>
    <cellStyle name="Normal 2 6 4" xfId="110"/>
    <cellStyle name="Normal 2 6 5" xfId="124"/>
    <cellStyle name="Normal 2 6 6" xfId="138"/>
    <cellStyle name="Normal 2 6 7" xfId="153"/>
    <cellStyle name="Normal 2 6 8" xfId="165"/>
    <cellStyle name="Normal 2 6 9" xfId="181"/>
    <cellStyle name="Normal 2 7" xfId="45"/>
    <cellStyle name="Normal 2 8" xfId="57"/>
    <cellStyle name="Normal 2 8 2" xfId="72"/>
    <cellStyle name="Normal 2 9" xfId="73"/>
    <cellStyle name="Normal 3" xfId="44"/>
    <cellStyle name="Normal 4" xfId="70"/>
    <cellStyle name="Normal 5" xfId="69"/>
    <cellStyle name="Normal 6" xfId="167"/>
    <cellStyle name="Normal 7" xfId="168"/>
    <cellStyle name="Normal 8" xfId="182"/>
    <cellStyle name="Normal 9" xfId="196"/>
    <cellStyle name="Normal 9 2" xfId="269"/>
    <cellStyle name="Normal 9 2 2" xfId="273"/>
    <cellStyle name="Normal 9 2 2 2" xfId="276"/>
    <cellStyle name="Normal 9 2 2 3" xfId="2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aver.local\dfs\Finanzas\Contabilidad\2013\Cierre%20de%20mes%202013\Estados%20Financieros%202013\Flujos%202013\Flujo%20Juni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Reportes\Informes\Flu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Reporte"/>
      <sheetName val="Reporte2"/>
      <sheetName val="Estado de Flujo"/>
    </sheetNames>
    <sheetDataSet>
      <sheetData sheetId="0"/>
      <sheetData sheetId="1"/>
      <sheetData sheetId="2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>
        <row r="9">
          <cell r="B9">
            <v>55898479.289999999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ASM"/>
      <sheetName val="ASM_"/>
      <sheetName val="Plantilla Liquidez Financiera"/>
      <sheetName val="Reporte"/>
      <sheetName val="Reporte2"/>
      <sheetName val="Estado de Flujo"/>
      <sheetName val="Estado de Flujo (2)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  <cell r="D127" t="str">
            <v xml:space="preserve"> 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  <cell r="D151" t="str">
            <v>s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63"/>
  <sheetViews>
    <sheetView workbookViewId="0">
      <selection activeCell="E60" sqref="B2:E60"/>
    </sheetView>
  </sheetViews>
  <sheetFormatPr baseColWidth="10" defaultColWidth="11" defaultRowHeight="12.75" x14ac:dyDescent="0.2"/>
  <cols>
    <col min="1" max="1" width="1.85546875" style="1" customWidth="1"/>
    <col min="2" max="2" width="44.28515625" style="1" customWidth="1"/>
    <col min="3" max="3" width="15.5703125" style="1" customWidth="1"/>
    <col min="4" max="4" width="6.5703125" style="36" customWidth="1"/>
    <col min="5" max="5" width="18.42578125" style="1" bestFit="1" customWidth="1"/>
    <col min="6" max="6" width="11.85546875" style="1" bestFit="1" customWidth="1"/>
    <col min="7" max="16384" width="11" style="1"/>
  </cols>
  <sheetData>
    <row r="3" spans="2:8" ht="18.75" x14ac:dyDescent="0.3">
      <c r="B3" s="157" t="s">
        <v>1</v>
      </c>
      <c r="C3" s="157"/>
      <c r="D3" s="157"/>
      <c r="E3" s="157"/>
    </row>
    <row r="4" spans="2:8" x14ac:dyDescent="0.2">
      <c r="B4" s="158" t="s">
        <v>112</v>
      </c>
      <c r="C4" s="158"/>
      <c r="D4" s="158"/>
      <c r="E4" s="158"/>
      <c r="F4" s="28"/>
      <c r="G4" s="28"/>
      <c r="H4" s="28"/>
    </row>
    <row r="5" spans="2:8" x14ac:dyDescent="0.2">
      <c r="B5" s="159" t="s">
        <v>149</v>
      </c>
      <c r="C5" s="159"/>
      <c r="D5" s="159"/>
      <c r="E5" s="159"/>
      <c r="F5" s="28"/>
      <c r="G5" s="28"/>
      <c r="H5" s="28"/>
    </row>
    <row r="6" spans="2:8" x14ac:dyDescent="0.2">
      <c r="B6" s="158" t="s">
        <v>77</v>
      </c>
      <c r="C6" s="158"/>
      <c r="D6" s="158"/>
      <c r="E6" s="158"/>
      <c r="F6" s="28"/>
      <c r="G6" s="28"/>
      <c r="H6" s="28"/>
    </row>
    <row r="7" spans="2:8" x14ac:dyDescent="0.2">
      <c r="C7" s="2"/>
      <c r="D7" s="2"/>
      <c r="E7" s="14"/>
    </row>
    <row r="8" spans="2:8" x14ac:dyDescent="0.2">
      <c r="C8" s="69" t="s">
        <v>145</v>
      </c>
      <c r="D8" s="2"/>
      <c r="E8" s="69" t="s">
        <v>142</v>
      </c>
    </row>
    <row r="9" spans="2:8" ht="15.75" x14ac:dyDescent="0.25">
      <c r="B9" s="3" t="s">
        <v>4</v>
      </c>
      <c r="C9" s="151" t="s">
        <v>150</v>
      </c>
      <c r="D9" s="152"/>
      <c r="E9" s="151" t="s">
        <v>150</v>
      </c>
    </row>
    <row r="10" spans="2:8" x14ac:dyDescent="0.2">
      <c r="C10" s="2"/>
      <c r="D10" s="2"/>
      <c r="E10" s="14"/>
    </row>
    <row r="11" spans="2:8" x14ac:dyDescent="0.2">
      <c r="B11" s="5" t="s">
        <v>14</v>
      </c>
      <c r="C11" s="2"/>
      <c r="D11" s="2"/>
      <c r="E11" s="14"/>
    </row>
    <row r="12" spans="2:8" x14ac:dyDescent="0.2">
      <c r="B12" s="1" t="s">
        <v>15</v>
      </c>
      <c r="C12" s="126">
        <v>225425239</v>
      </c>
      <c r="D12" s="2"/>
      <c r="E12" s="126">
        <v>225119290</v>
      </c>
      <c r="F12" s="15"/>
    </row>
    <row r="13" spans="2:8" x14ac:dyDescent="0.2">
      <c r="B13" s="1" t="s">
        <v>16</v>
      </c>
      <c r="C13" s="126">
        <v>660886752</v>
      </c>
      <c r="D13" s="2"/>
      <c r="E13" s="126">
        <v>690082021</v>
      </c>
    </row>
    <row r="14" spans="2:8" x14ac:dyDescent="0.2">
      <c r="B14" s="1" t="s">
        <v>17</v>
      </c>
      <c r="C14" s="126">
        <v>191652156</v>
      </c>
      <c r="D14" s="2"/>
      <c r="E14" s="126">
        <v>134432700</v>
      </c>
    </row>
    <row r="15" spans="2:8" x14ac:dyDescent="0.2">
      <c r="B15" s="6" t="s">
        <v>64</v>
      </c>
      <c r="C15" s="126">
        <v>12905821</v>
      </c>
      <c r="D15" s="2"/>
      <c r="E15" s="126">
        <v>17106893</v>
      </c>
    </row>
    <row r="16" spans="2:8" x14ac:dyDescent="0.2">
      <c r="B16" s="1" t="s">
        <v>58</v>
      </c>
      <c r="C16" s="126">
        <v>20855608</v>
      </c>
      <c r="D16" s="2"/>
      <c r="E16" s="126">
        <v>21972097</v>
      </c>
    </row>
    <row r="17" spans="2:5" x14ac:dyDescent="0.2">
      <c r="C17" s="127">
        <f>SUM(C12:C16)</f>
        <v>1111725576</v>
      </c>
      <c r="D17" s="2"/>
      <c r="E17" s="127">
        <f>SUM(E12:E16)</f>
        <v>1088713001</v>
      </c>
    </row>
    <row r="18" spans="2:5" x14ac:dyDescent="0.2">
      <c r="B18" s="5" t="s">
        <v>65</v>
      </c>
      <c r="C18" s="35"/>
      <c r="D18" s="2"/>
      <c r="E18" s="35"/>
    </row>
    <row r="19" spans="2:5" x14ac:dyDescent="0.2">
      <c r="B19" s="1" t="s">
        <v>66</v>
      </c>
      <c r="C19" s="126">
        <v>2994986706</v>
      </c>
      <c r="D19" s="2"/>
      <c r="E19" s="126">
        <v>1608367325</v>
      </c>
    </row>
    <row r="20" spans="2:5" x14ac:dyDescent="0.2">
      <c r="B20" s="1" t="s">
        <v>5</v>
      </c>
      <c r="C20" s="126">
        <v>82414127</v>
      </c>
      <c r="D20" s="2"/>
      <c r="E20" s="126">
        <v>54256262</v>
      </c>
    </row>
    <row r="21" spans="2:5" x14ac:dyDescent="0.2">
      <c r="B21" s="1" t="s">
        <v>67</v>
      </c>
      <c r="C21" s="128">
        <v>-5758977</v>
      </c>
      <c r="D21" s="2"/>
      <c r="E21" s="128">
        <v>-4120992</v>
      </c>
    </row>
    <row r="22" spans="2:5" x14ac:dyDescent="0.2">
      <c r="C22" s="127">
        <f>SUM(C19:C21)</f>
        <v>3071641856</v>
      </c>
      <c r="D22" s="2"/>
      <c r="E22" s="127">
        <f>SUM(E19:E21)</f>
        <v>1658502595</v>
      </c>
    </row>
    <row r="23" spans="2:5" x14ac:dyDescent="0.2">
      <c r="C23" s="35"/>
      <c r="D23" s="2"/>
      <c r="E23" s="35"/>
    </row>
    <row r="24" spans="2:5" x14ac:dyDescent="0.2">
      <c r="B24" s="5" t="s">
        <v>18</v>
      </c>
      <c r="C24" s="35"/>
      <c r="D24" s="2"/>
      <c r="E24" s="35"/>
    </row>
    <row r="25" spans="2:5" x14ac:dyDescent="0.2">
      <c r="B25" s="1" t="s">
        <v>19</v>
      </c>
      <c r="C25" s="110">
        <v>4907465601</v>
      </c>
      <c r="D25" s="2"/>
      <c r="E25" s="110">
        <v>5338060179</v>
      </c>
    </row>
    <row r="26" spans="2:5" x14ac:dyDescent="0.2">
      <c r="B26" s="1" t="s">
        <v>20</v>
      </c>
      <c r="C26" s="110">
        <v>139286475</v>
      </c>
      <c r="D26" s="2"/>
      <c r="E26" s="110">
        <v>81145686</v>
      </c>
    </row>
    <row r="27" spans="2:5" x14ac:dyDescent="0.2">
      <c r="B27" s="1" t="s">
        <v>59</v>
      </c>
      <c r="C27" s="110">
        <v>17786332</v>
      </c>
      <c r="D27" s="2"/>
      <c r="E27" s="110">
        <v>9636206</v>
      </c>
    </row>
    <row r="28" spans="2:5" x14ac:dyDescent="0.2">
      <c r="B28" s="1" t="s">
        <v>5</v>
      </c>
      <c r="C28" s="110">
        <v>62094592</v>
      </c>
      <c r="D28" s="2"/>
      <c r="E28" s="110">
        <v>64909345</v>
      </c>
    </row>
    <row r="29" spans="2:5" x14ac:dyDescent="0.2">
      <c r="B29" s="1" t="s">
        <v>21</v>
      </c>
      <c r="C29" s="111">
        <v>-137977687</v>
      </c>
      <c r="D29" s="2"/>
      <c r="E29" s="111">
        <v>-105424625</v>
      </c>
    </row>
    <row r="30" spans="2:5" x14ac:dyDescent="0.2">
      <c r="C30" s="127">
        <f>SUM(C25:C29)</f>
        <v>4988655313</v>
      </c>
      <c r="D30" s="2"/>
      <c r="E30" s="127">
        <f>SUM(E25:E29)</f>
        <v>5388326791</v>
      </c>
    </row>
    <row r="31" spans="2:5" x14ac:dyDescent="0.2">
      <c r="B31" s="5" t="s">
        <v>22</v>
      </c>
      <c r="C31" s="35"/>
      <c r="D31" s="2"/>
      <c r="E31" s="35"/>
    </row>
    <row r="32" spans="2:5" x14ac:dyDescent="0.2">
      <c r="B32" s="1" t="s">
        <v>22</v>
      </c>
      <c r="C32" s="129">
        <v>15894272</v>
      </c>
      <c r="D32" s="2"/>
      <c r="E32" s="129">
        <v>17154284</v>
      </c>
    </row>
    <row r="33" spans="2:5" x14ac:dyDescent="0.2">
      <c r="C33" s="35"/>
      <c r="D33" s="2"/>
      <c r="E33" s="35"/>
    </row>
    <row r="34" spans="2:5" x14ac:dyDescent="0.2">
      <c r="B34" s="7" t="s">
        <v>23</v>
      </c>
      <c r="C34" s="35"/>
      <c r="D34" s="2"/>
      <c r="E34" s="35"/>
    </row>
    <row r="35" spans="2:5" x14ac:dyDescent="0.2">
      <c r="B35" s="6" t="s">
        <v>23</v>
      </c>
      <c r="C35" s="126">
        <v>80916684</v>
      </c>
      <c r="D35" s="2"/>
      <c r="E35" s="126">
        <v>163603428</v>
      </c>
    </row>
    <row r="36" spans="2:5" x14ac:dyDescent="0.2">
      <c r="B36" s="1" t="s">
        <v>121</v>
      </c>
      <c r="C36" s="128">
        <v>-48110798</v>
      </c>
      <c r="D36" s="2"/>
      <c r="E36" s="128">
        <v>-72562905</v>
      </c>
    </row>
    <row r="37" spans="2:5" x14ac:dyDescent="0.2">
      <c r="C37" s="127">
        <f>SUM(C35:C36)</f>
        <v>32805886</v>
      </c>
      <c r="D37" s="2"/>
      <c r="E37" s="127">
        <f>SUM(E35:E36)</f>
        <v>91040523</v>
      </c>
    </row>
    <row r="38" spans="2:5" x14ac:dyDescent="0.2">
      <c r="C38" s="35"/>
      <c r="D38" s="2"/>
      <c r="E38" s="35"/>
    </row>
    <row r="39" spans="2:5" x14ac:dyDescent="0.2">
      <c r="B39" s="7" t="s">
        <v>62</v>
      </c>
      <c r="C39" s="126"/>
      <c r="D39" s="2"/>
      <c r="E39" s="126"/>
    </row>
    <row r="40" spans="2:5" x14ac:dyDescent="0.2">
      <c r="B40" s="6" t="s">
        <v>62</v>
      </c>
      <c r="C40" s="126">
        <v>244700</v>
      </c>
      <c r="D40" s="2"/>
      <c r="E40" s="126">
        <v>357550</v>
      </c>
    </row>
    <row r="41" spans="2:5" x14ac:dyDescent="0.2">
      <c r="B41" s="1" t="s">
        <v>74</v>
      </c>
      <c r="C41" s="128">
        <v>-2447</v>
      </c>
      <c r="D41" s="2"/>
      <c r="E41" s="128">
        <v>-3575</v>
      </c>
    </row>
    <row r="42" spans="2:5" x14ac:dyDescent="0.2">
      <c r="C42" s="127">
        <f>SUM(C40:C41)</f>
        <v>242253</v>
      </c>
      <c r="D42" s="2"/>
      <c r="E42" s="127">
        <f>SUM(E40:E41)</f>
        <v>353975</v>
      </c>
    </row>
    <row r="43" spans="2:5" x14ac:dyDescent="0.2">
      <c r="C43" s="35"/>
      <c r="D43" s="2"/>
      <c r="E43" s="35"/>
    </row>
    <row r="44" spans="2:5" x14ac:dyDescent="0.2">
      <c r="B44" s="5" t="s">
        <v>24</v>
      </c>
      <c r="C44" s="35"/>
      <c r="D44" s="2"/>
      <c r="E44" s="35"/>
    </row>
    <row r="45" spans="2:5" x14ac:dyDescent="0.2">
      <c r="B45" s="6" t="s">
        <v>24</v>
      </c>
      <c r="C45" s="126">
        <v>376308421</v>
      </c>
      <c r="D45" s="2"/>
      <c r="E45" s="126">
        <v>377561143</v>
      </c>
    </row>
    <row r="46" spans="2:5" x14ac:dyDescent="0.2">
      <c r="B46" s="1" t="s">
        <v>25</v>
      </c>
      <c r="C46" s="128">
        <v>-77516778</v>
      </c>
      <c r="D46" s="2"/>
      <c r="E46" s="128">
        <v>-65984689</v>
      </c>
    </row>
    <row r="47" spans="2:5" x14ac:dyDescent="0.2">
      <c r="C47" s="127">
        <f>SUM(C45:C46)</f>
        <v>298791643</v>
      </c>
      <c r="D47" s="2"/>
      <c r="E47" s="127">
        <f>SUM(E45:E46)</f>
        <v>311576454</v>
      </c>
    </row>
    <row r="48" spans="2:5" x14ac:dyDescent="0.2">
      <c r="B48" s="5" t="s">
        <v>6</v>
      </c>
      <c r="C48" s="35"/>
      <c r="D48" s="2"/>
      <c r="E48" s="35"/>
    </row>
    <row r="49" spans="2:7" x14ac:dyDescent="0.2">
      <c r="B49" s="1" t="s">
        <v>26</v>
      </c>
      <c r="C49" s="126">
        <v>68547811</v>
      </c>
      <c r="D49" s="2"/>
      <c r="E49" s="126">
        <v>57112112</v>
      </c>
    </row>
    <row r="50" spans="2:7" x14ac:dyDescent="0.2">
      <c r="B50" s="1" t="s">
        <v>75</v>
      </c>
      <c r="C50" s="126">
        <v>7869527</v>
      </c>
      <c r="D50" s="2"/>
      <c r="E50" s="126">
        <v>7869527</v>
      </c>
    </row>
    <row r="51" spans="2:7" x14ac:dyDescent="0.2">
      <c r="B51" s="1" t="s">
        <v>27</v>
      </c>
      <c r="C51" s="126">
        <v>5144713</v>
      </c>
      <c r="D51" s="2"/>
      <c r="E51" s="126">
        <v>28016648</v>
      </c>
    </row>
    <row r="52" spans="2:7" x14ac:dyDescent="0.2">
      <c r="B52" s="1" t="s">
        <v>76</v>
      </c>
      <c r="C52" s="128">
        <v>-5042255</v>
      </c>
      <c r="D52" s="2"/>
      <c r="E52" s="128">
        <v>-3468350</v>
      </c>
    </row>
    <row r="53" spans="2:7" x14ac:dyDescent="0.2">
      <c r="C53" s="127">
        <f>SUM(C49:C52)</f>
        <v>76519796</v>
      </c>
      <c r="D53" s="39"/>
      <c r="E53" s="127">
        <f>SUM(E49:E52)</f>
        <v>89529937</v>
      </c>
    </row>
    <row r="54" spans="2:7" x14ac:dyDescent="0.2">
      <c r="C54" s="35"/>
      <c r="D54" s="39"/>
      <c r="E54" s="35"/>
    </row>
    <row r="55" spans="2:7" ht="13.5" thickBot="1" x14ac:dyDescent="0.25">
      <c r="B55" s="7" t="s">
        <v>7</v>
      </c>
      <c r="C55" s="43">
        <f>SUM(C17+C22+C30+C32+C37+C42+C47+C53)</f>
        <v>9596276595</v>
      </c>
      <c r="D55" s="40"/>
      <c r="E55" s="43">
        <f>SUM(E17+E22+E30+E32+E37+E42+E47+E53)</f>
        <v>8645197560</v>
      </c>
      <c r="G55" s="35"/>
    </row>
    <row r="56" spans="2:7" ht="13.5" thickTop="1" x14ac:dyDescent="0.2">
      <c r="C56" s="35"/>
      <c r="E56" s="35"/>
    </row>
    <row r="57" spans="2:7" x14ac:dyDescent="0.2">
      <c r="B57" s="1" t="s">
        <v>60</v>
      </c>
      <c r="C57" s="126">
        <v>674686605</v>
      </c>
      <c r="D57" s="37"/>
      <c r="E57" s="126">
        <v>663880242</v>
      </c>
    </row>
    <row r="58" spans="2:7" x14ac:dyDescent="0.2">
      <c r="B58" s="1" t="s">
        <v>28</v>
      </c>
      <c r="C58" s="126">
        <v>23961346037</v>
      </c>
      <c r="D58" s="37"/>
      <c r="E58" s="126">
        <v>22515677945</v>
      </c>
    </row>
    <row r="59" spans="2:7" x14ac:dyDescent="0.2">
      <c r="D59" s="41"/>
      <c r="E59" s="10"/>
    </row>
    <row r="60" spans="2:7" x14ac:dyDescent="0.2">
      <c r="C60" s="15"/>
      <c r="D60" s="41"/>
      <c r="E60" s="10"/>
    </row>
    <row r="61" spans="2:7" x14ac:dyDescent="0.2">
      <c r="C61" s="15"/>
    </row>
    <row r="62" spans="2:7" x14ac:dyDescent="0.2">
      <c r="C62" s="40"/>
    </row>
    <row r="63" spans="2:7" ht="15" x14ac:dyDescent="0.3">
      <c r="B63" s="11"/>
      <c r="C63" s="11"/>
      <c r="D63" s="42"/>
      <c r="E63" s="11"/>
    </row>
  </sheetData>
  <mergeCells count="4">
    <mergeCell ref="B3:E3"/>
    <mergeCell ref="B4:E4"/>
    <mergeCell ref="B5:E5"/>
    <mergeCell ref="B6:E6"/>
  </mergeCells>
  <phoneticPr fontId="0" type="noConversion"/>
  <printOptions horizontalCentered="1"/>
  <pageMargins left="0.43" right="0.6" top="0.89" bottom="0.36" header="0.71" footer="0"/>
  <pageSetup scale="94" firstPageNumber="0" orientation="portrait" r:id="rId1"/>
  <headerFooter alignWithMargins="0"/>
  <ignoredErrors>
    <ignoredError sqref="E8 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50"/>
  <sheetViews>
    <sheetView workbookViewId="0">
      <selection activeCell="E51" sqref="B1:E51"/>
    </sheetView>
  </sheetViews>
  <sheetFormatPr baseColWidth="10" defaultColWidth="11" defaultRowHeight="12.75" x14ac:dyDescent="0.2"/>
  <cols>
    <col min="1" max="1" width="1.85546875" style="1" customWidth="1"/>
    <col min="2" max="2" width="49.42578125" style="1" customWidth="1"/>
    <col min="3" max="3" width="17.85546875" style="1" customWidth="1"/>
    <col min="4" max="4" width="7" style="36" customWidth="1"/>
    <col min="5" max="5" width="16.85546875" style="1" customWidth="1"/>
    <col min="6" max="6" width="11" style="1"/>
    <col min="7" max="7" width="19.140625" style="1" customWidth="1"/>
    <col min="8" max="16384" width="11" style="1"/>
  </cols>
  <sheetData>
    <row r="4" spans="2:6" ht="18" x14ac:dyDescent="0.25">
      <c r="B4" s="160" t="s">
        <v>1</v>
      </c>
      <c r="C4" s="160"/>
      <c r="D4" s="160"/>
      <c r="E4" s="160"/>
    </row>
    <row r="5" spans="2:6" x14ac:dyDescent="0.2">
      <c r="B5" s="158" t="s">
        <v>112</v>
      </c>
      <c r="C5" s="158"/>
      <c r="D5" s="158"/>
      <c r="E5" s="158"/>
    </row>
    <row r="6" spans="2:6" x14ac:dyDescent="0.2">
      <c r="B6" s="159" t="s">
        <v>151</v>
      </c>
      <c r="C6" s="159"/>
      <c r="D6" s="159"/>
      <c r="E6" s="159"/>
    </row>
    <row r="7" spans="2:6" x14ac:dyDescent="0.2">
      <c r="B7" s="158" t="s">
        <v>77</v>
      </c>
      <c r="C7" s="158"/>
      <c r="D7" s="158"/>
      <c r="E7" s="158"/>
    </row>
    <row r="8" spans="2:6" ht="15" customHeight="1" x14ac:dyDescent="0.2"/>
    <row r="9" spans="2:6" ht="15" customHeight="1" x14ac:dyDescent="0.2">
      <c r="C9" s="30">
        <v>2017</v>
      </c>
      <c r="E9" s="30">
        <v>2016</v>
      </c>
    </row>
    <row r="10" spans="2:6" x14ac:dyDescent="0.2">
      <c r="B10" s="5" t="s">
        <v>57</v>
      </c>
      <c r="C10" s="151" t="s">
        <v>150</v>
      </c>
      <c r="D10" s="153"/>
      <c r="E10" s="151" t="s">
        <v>150</v>
      </c>
      <c r="F10" s="154"/>
    </row>
    <row r="12" spans="2:6" ht="15.75" x14ac:dyDescent="0.25">
      <c r="B12" s="5" t="s">
        <v>29</v>
      </c>
      <c r="D12" s="4"/>
    </row>
    <row r="13" spans="2:6" ht="15.75" x14ac:dyDescent="0.25">
      <c r="B13" s="5"/>
      <c r="D13" s="4"/>
    </row>
    <row r="14" spans="2:6" x14ac:dyDescent="0.2">
      <c r="B14" s="5" t="s">
        <v>30</v>
      </c>
      <c r="D14" s="2"/>
    </row>
    <row r="15" spans="2:6" x14ac:dyDescent="0.2">
      <c r="B15" s="1" t="s">
        <v>31</v>
      </c>
      <c r="C15" s="80">
        <v>2324634113</v>
      </c>
      <c r="D15" s="2"/>
      <c r="E15" s="80">
        <v>2252427983</v>
      </c>
    </row>
    <row r="16" spans="2:6" x14ac:dyDescent="0.2">
      <c r="B16" s="1" t="s">
        <v>32</v>
      </c>
      <c r="C16" s="80">
        <v>167718</v>
      </c>
      <c r="D16" s="2"/>
      <c r="E16" s="80">
        <v>187568</v>
      </c>
    </row>
    <row r="17" spans="2:5" x14ac:dyDescent="0.2">
      <c r="B17" s="1" t="s">
        <v>33</v>
      </c>
      <c r="C17" s="81">
        <v>19860</v>
      </c>
      <c r="D17" s="2"/>
      <c r="E17" s="81">
        <v>19436</v>
      </c>
    </row>
    <row r="18" spans="2:5" x14ac:dyDescent="0.2">
      <c r="C18" s="84">
        <f>SUM(C15:C17)</f>
        <v>2324821691</v>
      </c>
      <c r="D18" s="2"/>
      <c r="E18" s="84">
        <f>SUM(E15:E17)</f>
        <v>2252634987</v>
      </c>
    </row>
    <row r="19" spans="2:5" x14ac:dyDescent="0.2">
      <c r="C19" s="80"/>
      <c r="D19" s="2"/>
      <c r="E19" s="80"/>
    </row>
    <row r="20" spans="2:5" x14ac:dyDescent="0.2">
      <c r="B20" s="5" t="s">
        <v>120</v>
      </c>
      <c r="C20" s="80"/>
      <c r="D20" s="2"/>
      <c r="E20" s="80"/>
    </row>
    <row r="21" spans="2:5" x14ac:dyDescent="0.2">
      <c r="B21" s="1" t="s">
        <v>79</v>
      </c>
      <c r="C21" s="80">
        <v>38782502</v>
      </c>
      <c r="D21" s="14"/>
      <c r="E21" s="80">
        <v>29001399</v>
      </c>
    </row>
    <row r="22" spans="2:5" x14ac:dyDescent="0.2">
      <c r="B22" s="1" t="s">
        <v>111</v>
      </c>
      <c r="C22" s="82">
        <v>0</v>
      </c>
      <c r="D22" s="14"/>
      <c r="E22" s="82">
        <v>0</v>
      </c>
    </row>
    <row r="23" spans="2:5" x14ac:dyDescent="0.2">
      <c r="C23" s="85">
        <f>SUM(C21:C22)</f>
        <v>38782502</v>
      </c>
      <c r="D23" s="14"/>
      <c r="E23" s="86">
        <f>E21+E22</f>
        <v>29001399</v>
      </c>
    </row>
    <row r="24" spans="2:5" x14ac:dyDescent="0.2">
      <c r="C24" s="80"/>
      <c r="D24" s="2"/>
      <c r="E24" s="80"/>
    </row>
    <row r="25" spans="2:5" x14ac:dyDescent="0.2">
      <c r="C25" s="80"/>
      <c r="D25" s="2"/>
      <c r="E25" s="80"/>
    </row>
    <row r="26" spans="2:5" x14ac:dyDescent="0.2">
      <c r="B26" s="7" t="s">
        <v>34</v>
      </c>
    </row>
    <row r="28" spans="2:5" x14ac:dyDescent="0.2">
      <c r="B28" s="7" t="s">
        <v>35</v>
      </c>
    </row>
    <row r="29" spans="2:5" x14ac:dyDescent="0.2">
      <c r="B29" s="1" t="s">
        <v>36</v>
      </c>
      <c r="C29" s="9">
        <v>5394904885</v>
      </c>
      <c r="D29" s="37"/>
      <c r="E29" s="9">
        <v>4599830198</v>
      </c>
    </row>
    <row r="30" spans="2:5" x14ac:dyDescent="0.2">
      <c r="B30" s="6" t="s">
        <v>33</v>
      </c>
      <c r="C30" s="12">
        <v>3075387</v>
      </c>
      <c r="D30" s="37"/>
      <c r="E30" s="12">
        <v>3220734</v>
      </c>
    </row>
    <row r="31" spans="2:5" x14ac:dyDescent="0.2">
      <c r="C31" s="44">
        <f>SUM(C29:C30)</f>
        <v>5397980272</v>
      </c>
      <c r="D31" s="37"/>
      <c r="E31" s="44">
        <f>SUM(E29:E30)</f>
        <v>4603050932</v>
      </c>
    </row>
    <row r="32" spans="2:5" x14ac:dyDescent="0.2">
      <c r="C32" s="80"/>
      <c r="D32" s="2"/>
      <c r="E32" s="80"/>
    </row>
    <row r="33" spans="2:5" x14ac:dyDescent="0.2">
      <c r="B33" s="5" t="s">
        <v>8</v>
      </c>
      <c r="C33" s="81">
        <v>134872638</v>
      </c>
      <c r="D33" s="2"/>
      <c r="E33" s="81">
        <v>130876791</v>
      </c>
    </row>
    <row r="34" spans="2:5" x14ac:dyDescent="0.2">
      <c r="B34" s="1" t="s">
        <v>1</v>
      </c>
    </row>
    <row r="35" spans="2:5" x14ac:dyDescent="0.2">
      <c r="C35" s="80"/>
      <c r="D35" s="2"/>
      <c r="E35" s="80"/>
    </row>
    <row r="36" spans="2:5" ht="13.5" thickBot="1" x14ac:dyDescent="0.25">
      <c r="B36" s="5" t="s">
        <v>9</v>
      </c>
      <c r="C36" s="130">
        <f>SUM(C18,C23,C31,C33)</f>
        <v>7896457103</v>
      </c>
      <c r="D36" s="38"/>
      <c r="E36" s="130">
        <f>SUM(E18,E23,E31,E33)</f>
        <v>7015564109</v>
      </c>
    </row>
    <row r="37" spans="2:5" x14ac:dyDescent="0.2">
      <c r="C37" s="80"/>
      <c r="D37" s="2"/>
      <c r="E37" s="80"/>
    </row>
    <row r="38" spans="2:5" x14ac:dyDescent="0.2">
      <c r="C38" s="80"/>
      <c r="D38" s="2"/>
      <c r="E38" s="80"/>
    </row>
    <row r="39" spans="2:5" x14ac:dyDescent="0.2">
      <c r="B39" s="7" t="s">
        <v>10</v>
      </c>
      <c r="C39" s="80"/>
      <c r="D39" s="2"/>
      <c r="E39" s="80"/>
    </row>
    <row r="40" spans="2:5" x14ac:dyDescent="0.2">
      <c r="B40" s="1" t="s">
        <v>11</v>
      </c>
      <c r="C40" s="80">
        <v>190409869</v>
      </c>
      <c r="D40" s="2"/>
      <c r="E40" s="80">
        <v>176799073</v>
      </c>
    </row>
    <row r="41" spans="2:5" x14ac:dyDescent="0.2">
      <c r="B41" s="1" t="s">
        <v>37</v>
      </c>
      <c r="C41" s="80">
        <v>1400843487</v>
      </c>
      <c r="D41" s="2"/>
      <c r="E41" s="80">
        <v>1312756133</v>
      </c>
    </row>
    <row r="42" spans="2:5" x14ac:dyDescent="0.2">
      <c r="B42" s="1" t="s">
        <v>12</v>
      </c>
      <c r="C42" s="82">
        <v>108566136</v>
      </c>
      <c r="D42" s="2"/>
      <c r="E42" s="82">
        <v>140078245</v>
      </c>
    </row>
    <row r="43" spans="2:5" x14ac:dyDescent="0.2">
      <c r="C43" s="80"/>
      <c r="D43" s="2"/>
      <c r="E43" s="80"/>
    </row>
    <row r="44" spans="2:5" ht="13.5" thickBot="1" x14ac:dyDescent="0.25">
      <c r="B44" s="7" t="s">
        <v>38</v>
      </c>
      <c r="C44" s="83">
        <f>SUM(C40:C42)</f>
        <v>1699819492</v>
      </c>
      <c r="D44" s="2"/>
      <c r="E44" s="83">
        <f>SUM(E40:E42)</f>
        <v>1629633451</v>
      </c>
    </row>
    <row r="45" spans="2:5" x14ac:dyDescent="0.2">
      <c r="C45" s="80"/>
      <c r="D45" s="2"/>
      <c r="E45" s="80"/>
    </row>
    <row r="46" spans="2:5" ht="13.5" thickBot="1" x14ac:dyDescent="0.25">
      <c r="B46" s="5" t="s">
        <v>13</v>
      </c>
      <c r="C46" s="131">
        <f>SUM(C36+C44)</f>
        <v>9596276595</v>
      </c>
      <c r="D46" s="38"/>
      <c r="E46" s="131">
        <f>SUM(E36+E44)</f>
        <v>8645197560</v>
      </c>
    </row>
    <row r="47" spans="2:5" ht="13.5" thickTop="1" x14ac:dyDescent="0.2"/>
    <row r="49" spans="2:5" x14ac:dyDescent="0.2">
      <c r="B49" s="1" t="s">
        <v>61</v>
      </c>
      <c r="C49" s="9">
        <v>674686605</v>
      </c>
      <c r="D49" s="37"/>
      <c r="E49" s="9">
        <v>663880242</v>
      </c>
    </row>
    <row r="50" spans="2:5" x14ac:dyDescent="0.2">
      <c r="B50" s="1" t="s">
        <v>28</v>
      </c>
      <c r="C50" s="9">
        <v>-23961346037</v>
      </c>
      <c r="D50" s="37"/>
      <c r="E50" s="9">
        <v>-22515677945</v>
      </c>
    </row>
  </sheetData>
  <mergeCells count="4">
    <mergeCell ref="B4:E4"/>
    <mergeCell ref="B5:E5"/>
    <mergeCell ref="B6:E6"/>
    <mergeCell ref="B7:E7"/>
  </mergeCells>
  <phoneticPr fontId="0" type="noConversion"/>
  <pageMargins left="0.79" right="0.78749999999999998" top="1.1499999999999999" bottom="0.78749999999999998" header="0.43" footer="0"/>
  <pageSetup scale="9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5"/>
  <sheetViews>
    <sheetView showGridLines="0" workbookViewId="0">
      <selection activeCell="E67" sqref="B2:E67"/>
    </sheetView>
  </sheetViews>
  <sheetFormatPr baseColWidth="10" defaultColWidth="11" defaultRowHeight="12.75" x14ac:dyDescent="0.2"/>
  <cols>
    <col min="1" max="1" width="1.7109375" style="1" customWidth="1"/>
    <col min="2" max="2" width="43.5703125" style="1" customWidth="1"/>
    <col min="3" max="3" width="22.140625" style="1" customWidth="1"/>
    <col min="4" max="4" width="2.28515625" style="1" customWidth="1"/>
    <col min="5" max="5" width="20.42578125" style="1" customWidth="1"/>
    <col min="6" max="6" width="11" style="1"/>
    <col min="7" max="7" width="20.7109375" style="1" customWidth="1"/>
    <col min="8" max="16384" width="11" style="1"/>
  </cols>
  <sheetData>
    <row r="2" spans="2:6" ht="18" x14ac:dyDescent="0.25">
      <c r="B2" s="160" t="s">
        <v>1</v>
      </c>
      <c r="C2" s="160"/>
      <c r="D2" s="160"/>
      <c r="E2" s="160"/>
    </row>
    <row r="3" spans="2:6" x14ac:dyDescent="0.2">
      <c r="B3" s="158" t="s">
        <v>113</v>
      </c>
      <c r="C3" s="158"/>
      <c r="D3" s="158"/>
      <c r="E3" s="158"/>
      <c r="F3" s="28"/>
    </row>
    <row r="4" spans="2:6" x14ac:dyDescent="0.2">
      <c r="B4" s="161" t="s">
        <v>152</v>
      </c>
      <c r="C4" s="161"/>
      <c r="D4" s="161"/>
      <c r="E4" s="161"/>
      <c r="F4" s="28"/>
    </row>
    <row r="5" spans="2:6" x14ac:dyDescent="0.2">
      <c r="B5" s="158" t="s">
        <v>77</v>
      </c>
      <c r="C5" s="158"/>
      <c r="D5" s="158"/>
      <c r="E5" s="158"/>
      <c r="F5" s="28"/>
    </row>
    <row r="6" spans="2:6" ht="15" x14ac:dyDescent="0.2">
      <c r="B6" s="13"/>
      <c r="C6" s="13"/>
    </row>
    <row r="7" spans="2:6" ht="15" x14ac:dyDescent="0.2">
      <c r="B7" s="13"/>
      <c r="C7" s="77">
        <v>2017</v>
      </c>
      <c r="E7" s="30">
        <v>2016</v>
      </c>
    </row>
    <row r="8" spans="2:6" ht="15.75" x14ac:dyDescent="0.25">
      <c r="B8" s="3" t="s">
        <v>55</v>
      </c>
      <c r="C8" s="155" t="s">
        <v>147</v>
      </c>
      <c r="D8" s="154"/>
      <c r="E8" s="155" t="s">
        <v>147</v>
      </c>
    </row>
    <row r="9" spans="2:6" x14ac:dyDescent="0.2">
      <c r="C9" s="154"/>
      <c r="D9" s="154"/>
      <c r="E9" s="154"/>
    </row>
    <row r="10" spans="2:6" x14ac:dyDescent="0.2">
      <c r="B10" s="1" t="s">
        <v>39</v>
      </c>
      <c r="C10" s="80">
        <v>849273822</v>
      </c>
      <c r="D10" s="33"/>
      <c r="E10" s="80">
        <v>838610044</v>
      </c>
    </row>
    <row r="11" spans="2:6" x14ac:dyDescent="0.2">
      <c r="B11" s="1" t="s">
        <v>69</v>
      </c>
      <c r="C11" s="80">
        <v>267015727</v>
      </c>
      <c r="D11" s="32"/>
      <c r="E11" s="80">
        <v>208446660</v>
      </c>
    </row>
    <row r="12" spans="2:6" x14ac:dyDescent="0.2">
      <c r="B12" s="1" t="s">
        <v>80</v>
      </c>
      <c r="C12" s="81">
        <v>25320281</v>
      </c>
      <c r="D12" s="32"/>
      <c r="E12" s="81">
        <v>6146142</v>
      </c>
    </row>
    <row r="13" spans="2:6" x14ac:dyDescent="0.2">
      <c r="C13" s="84">
        <f>SUM(C10:C12)</f>
        <v>1141609830</v>
      </c>
      <c r="D13" s="32"/>
      <c r="E13" s="84">
        <f>SUM(E10:E12)</f>
        <v>1053202846</v>
      </c>
    </row>
    <row r="14" spans="2:6" x14ac:dyDescent="0.2">
      <c r="C14" s="80"/>
      <c r="D14" s="32"/>
      <c r="E14" s="80"/>
    </row>
    <row r="15" spans="2:6" x14ac:dyDescent="0.2">
      <c r="B15" s="5" t="s">
        <v>56</v>
      </c>
      <c r="C15" s="80"/>
      <c r="D15" s="32"/>
      <c r="E15" s="80"/>
    </row>
    <row r="16" spans="2:6" x14ac:dyDescent="0.2">
      <c r="B16" s="1" t="s">
        <v>54</v>
      </c>
      <c r="C16" s="80">
        <v>-423866256</v>
      </c>
      <c r="D16" s="32"/>
      <c r="E16" s="80">
        <v>-373582734</v>
      </c>
    </row>
    <row r="17" spans="2:5" x14ac:dyDescent="0.2">
      <c r="B17" s="1" t="s">
        <v>70</v>
      </c>
      <c r="C17" s="82">
        <v>-30045031</v>
      </c>
      <c r="D17" s="32"/>
      <c r="E17" s="82">
        <v>-18327754</v>
      </c>
    </row>
    <row r="18" spans="2:5" x14ac:dyDescent="0.2">
      <c r="C18" s="84">
        <f>SUM(C16:C17)</f>
        <v>-453911287</v>
      </c>
      <c r="D18" s="32"/>
      <c r="E18" s="84">
        <f>SUM(E16:E17)</f>
        <v>-391910488</v>
      </c>
    </row>
    <row r="19" spans="2:5" x14ac:dyDescent="0.2">
      <c r="C19" s="80"/>
      <c r="D19" s="32"/>
      <c r="E19" s="80"/>
    </row>
    <row r="20" spans="2:5" ht="13.5" thickBot="1" x14ac:dyDescent="0.25">
      <c r="B20" s="5" t="s">
        <v>40</v>
      </c>
      <c r="C20" s="83">
        <f>SUM(C13,C18)</f>
        <v>687698543</v>
      </c>
      <c r="D20" s="32"/>
      <c r="E20" s="83">
        <f>SUM(E13,E18)</f>
        <v>661292358</v>
      </c>
    </row>
    <row r="21" spans="2:5" x14ac:dyDescent="0.2">
      <c r="C21" s="80"/>
      <c r="D21" s="32"/>
      <c r="E21" s="80"/>
    </row>
    <row r="22" spans="2:5" x14ac:dyDescent="0.2">
      <c r="B22" s="5" t="s">
        <v>41</v>
      </c>
      <c r="C22" s="80">
        <v>-50176848</v>
      </c>
      <c r="D22" s="32"/>
      <c r="E22" s="80">
        <v>-40517503</v>
      </c>
    </row>
    <row r="23" spans="2:5" x14ac:dyDescent="0.2">
      <c r="B23" s="5" t="s">
        <v>71</v>
      </c>
      <c r="C23" s="82">
        <v>-1131608</v>
      </c>
      <c r="D23" s="32"/>
      <c r="E23" s="82">
        <v>-919676</v>
      </c>
    </row>
    <row r="24" spans="2:5" x14ac:dyDescent="0.2">
      <c r="B24" s="5"/>
      <c r="C24" s="84">
        <f>SUM(C22:C23)</f>
        <v>-51308456</v>
      </c>
      <c r="D24" s="32"/>
      <c r="E24" s="84">
        <f>SUM(E22:E23)</f>
        <v>-41437179</v>
      </c>
    </row>
    <row r="25" spans="2:5" x14ac:dyDescent="0.2">
      <c r="C25" s="80"/>
      <c r="D25" s="32"/>
      <c r="E25" s="80"/>
    </row>
    <row r="26" spans="2:5" x14ac:dyDescent="0.2">
      <c r="B26" s="5" t="s">
        <v>42</v>
      </c>
      <c r="C26" s="80">
        <f>SUM(C20,C24)</f>
        <v>636390087</v>
      </c>
      <c r="D26" s="32"/>
      <c r="E26" s="80">
        <f>SUM(E20,E24)</f>
        <v>619855179</v>
      </c>
    </row>
    <row r="27" spans="2:5" x14ac:dyDescent="0.2">
      <c r="B27" s="5"/>
      <c r="C27" s="80"/>
      <c r="D27" s="32"/>
      <c r="E27" s="80"/>
    </row>
    <row r="28" spans="2:5" x14ac:dyDescent="0.2">
      <c r="B28" s="1" t="s">
        <v>63</v>
      </c>
      <c r="C28" s="80">
        <v>1599235</v>
      </c>
      <c r="D28" s="32"/>
      <c r="E28" s="80">
        <v>1191197</v>
      </c>
    </row>
    <row r="29" spans="2:5" x14ac:dyDescent="0.2">
      <c r="B29" s="5"/>
      <c r="C29" s="80"/>
      <c r="D29" s="32"/>
      <c r="E29" s="80"/>
    </row>
    <row r="30" spans="2:5" x14ac:dyDescent="0.2">
      <c r="B30" s="5" t="s">
        <v>0</v>
      </c>
      <c r="C30" s="80" t="s">
        <v>1</v>
      </c>
      <c r="D30" s="32"/>
      <c r="E30" s="80" t="s">
        <v>1</v>
      </c>
    </row>
    <row r="31" spans="2:5" x14ac:dyDescent="0.2">
      <c r="B31" s="1" t="s">
        <v>52</v>
      </c>
      <c r="C31" s="80">
        <v>44565781</v>
      </c>
      <c r="D31" s="32"/>
      <c r="E31" s="80">
        <v>44045441</v>
      </c>
    </row>
    <row r="32" spans="2:5" x14ac:dyDescent="0.2">
      <c r="B32" s="1" t="s">
        <v>53</v>
      </c>
      <c r="C32" s="80">
        <v>2311343</v>
      </c>
      <c r="D32" s="32"/>
      <c r="E32" s="80">
        <v>2564990</v>
      </c>
    </row>
    <row r="33" spans="2:5" x14ac:dyDescent="0.2">
      <c r="B33" s="1" t="s">
        <v>81</v>
      </c>
      <c r="C33" s="81">
        <v>77564200</v>
      </c>
      <c r="D33" s="32"/>
      <c r="E33" s="81">
        <v>71228502</v>
      </c>
    </row>
    <row r="34" spans="2:5" x14ac:dyDescent="0.2">
      <c r="C34" s="84">
        <f>SUM(C31:C33)</f>
        <v>124441324</v>
      </c>
      <c r="D34" s="32"/>
      <c r="E34" s="84">
        <f>SUM(E31:E33)</f>
        <v>117838933</v>
      </c>
    </row>
    <row r="35" spans="2:5" x14ac:dyDescent="0.2">
      <c r="C35" s="80"/>
      <c r="D35" s="32"/>
      <c r="E35" s="80"/>
    </row>
    <row r="36" spans="2:5" x14ac:dyDescent="0.2">
      <c r="B36" s="5" t="s">
        <v>2</v>
      </c>
      <c r="C36" s="80"/>
      <c r="D36" s="32"/>
      <c r="E36" s="80"/>
    </row>
    <row r="37" spans="2:5" x14ac:dyDescent="0.2">
      <c r="B37" s="8" t="s">
        <v>52</v>
      </c>
      <c r="C37" s="80">
        <v>-76457877</v>
      </c>
      <c r="D37" s="32"/>
      <c r="E37" s="80">
        <v>-46203251</v>
      </c>
    </row>
    <row r="38" spans="2:5" x14ac:dyDescent="0.2">
      <c r="B38" s="8" t="s">
        <v>68</v>
      </c>
      <c r="C38" s="81">
        <v>0</v>
      </c>
      <c r="D38" s="32"/>
      <c r="E38" s="81">
        <v>0</v>
      </c>
    </row>
    <row r="39" spans="2:5" x14ac:dyDescent="0.2">
      <c r="B39" s="8"/>
      <c r="C39" s="84">
        <f>SUM(C37:C38)</f>
        <v>-76457877</v>
      </c>
      <c r="D39" s="32"/>
      <c r="E39" s="84">
        <f>SUM(E37:E38)</f>
        <v>-46203251</v>
      </c>
    </row>
    <row r="40" spans="2:5" x14ac:dyDescent="0.2">
      <c r="B40" s="5"/>
      <c r="C40" s="80"/>
      <c r="D40" s="32"/>
      <c r="E40" s="80"/>
    </row>
    <row r="41" spans="2:5" x14ac:dyDescent="0.2">
      <c r="B41" s="5" t="s">
        <v>43</v>
      </c>
      <c r="C41" s="80"/>
      <c r="D41" s="32"/>
      <c r="E41" s="80"/>
    </row>
    <row r="42" spans="2:5" x14ac:dyDescent="0.2">
      <c r="B42" s="1" t="s">
        <v>72</v>
      </c>
      <c r="C42" s="80">
        <v>-281393624</v>
      </c>
      <c r="D42" s="32"/>
      <c r="E42" s="80">
        <v>-275402942</v>
      </c>
    </row>
    <row r="43" spans="2:5" x14ac:dyDescent="0.2">
      <c r="B43" s="1" t="s">
        <v>44</v>
      </c>
      <c r="C43" s="80">
        <v>-51521894</v>
      </c>
      <c r="D43" s="32"/>
      <c r="E43" s="80">
        <v>-41436506</v>
      </c>
    </row>
    <row r="44" spans="2:5" x14ac:dyDescent="0.2">
      <c r="B44" s="1" t="s">
        <v>45</v>
      </c>
      <c r="C44" s="80">
        <v>-29268280</v>
      </c>
      <c r="D44" s="32"/>
      <c r="E44" s="80">
        <v>-25890753</v>
      </c>
    </row>
    <row r="45" spans="2:5" x14ac:dyDescent="0.2">
      <c r="B45" s="1" t="s">
        <v>46</v>
      </c>
      <c r="C45" s="80">
        <v>-14449162</v>
      </c>
      <c r="D45" s="32"/>
      <c r="E45" s="80">
        <v>-17174443</v>
      </c>
    </row>
    <row r="46" spans="2:5" x14ac:dyDescent="0.2">
      <c r="B46" s="1" t="s">
        <v>47</v>
      </c>
      <c r="C46" s="82">
        <v>-202557906</v>
      </c>
      <c r="D46" s="32"/>
      <c r="E46" s="82">
        <v>-190619846</v>
      </c>
    </row>
    <row r="47" spans="2:5" x14ac:dyDescent="0.2">
      <c r="B47" s="5"/>
      <c r="C47" s="85">
        <f>SUM(C42:C46)</f>
        <v>-579190866</v>
      </c>
      <c r="D47" s="32"/>
      <c r="E47" s="85">
        <f>SUM(E42:E46)</f>
        <v>-550524490</v>
      </c>
    </row>
    <row r="48" spans="2:5" x14ac:dyDescent="0.2">
      <c r="B48" s="5"/>
      <c r="C48" s="80"/>
      <c r="D48" s="32"/>
      <c r="E48" s="80"/>
    </row>
    <row r="49" spans="2:7" ht="13.5" thickBot="1" x14ac:dyDescent="0.25">
      <c r="B49" s="5" t="s">
        <v>48</v>
      </c>
      <c r="C49" s="83">
        <f>C26+C34+C39+BZ4939+C47+C28</f>
        <v>106781903</v>
      </c>
      <c r="D49" s="32"/>
      <c r="E49" s="83">
        <f>E26+E34+E39+CC4939+E47+E28</f>
        <v>142157568</v>
      </c>
    </row>
    <row r="50" spans="2:7" x14ac:dyDescent="0.2">
      <c r="B50" s="5"/>
      <c r="C50" s="80"/>
      <c r="D50" s="32"/>
      <c r="E50" s="80"/>
    </row>
    <row r="51" spans="2:7" x14ac:dyDescent="0.2">
      <c r="B51" s="5" t="s">
        <v>49</v>
      </c>
      <c r="C51" s="80" t="s">
        <v>1</v>
      </c>
      <c r="D51" s="32"/>
      <c r="E51" s="80" t="s">
        <v>1</v>
      </c>
    </row>
    <row r="52" spans="2:7" x14ac:dyDescent="0.2">
      <c r="B52" s="1" t="s">
        <v>50</v>
      </c>
      <c r="C52" s="80">
        <v>25310364</v>
      </c>
      <c r="D52" s="32"/>
      <c r="E52" s="80">
        <v>8031335</v>
      </c>
    </row>
    <row r="53" spans="2:7" x14ac:dyDescent="0.2">
      <c r="B53" s="1" t="s">
        <v>47</v>
      </c>
      <c r="C53" s="82">
        <v>-21915130</v>
      </c>
      <c r="D53" s="32"/>
      <c r="E53" s="82">
        <v>-6829183</v>
      </c>
    </row>
    <row r="54" spans="2:7" x14ac:dyDescent="0.2">
      <c r="C54" s="86">
        <f>SUM(C52:C53)</f>
        <v>3395234</v>
      </c>
      <c r="D54" s="32"/>
      <c r="E54" s="86">
        <f>SUM(E52:E53)</f>
        <v>1202152</v>
      </c>
      <c r="G54" s="139"/>
    </row>
    <row r="55" spans="2:7" x14ac:dyDescent="0.2">
      <c r="C55" s="80"/>
      <c r="D55" s="32"/>
      <c r="E55" s="80"/>
      <c r="G55" s="139"/>
    </row>
    <row r="56" spans="2:7" x14ac:dyDescent="0.2">
      <c r="B56" s="5" t="s">
        <v>73</v>
      </c>
      <c r="C56" s="81">
        <f>SUM(C49+C54)</f>
        <v>110177137</v>
      </c>
      <c r="D56" s="32"/>
      <c r="E56" s="81">
        <f>SUM(E49+E54)</f>
        <v>143359720</v>
      </c>
      <c r="G56" s="139"/>
    </row>
    <row r="57" spans="2:7" x14ac:dyDescent="0.2">
      <c r="D57" s="32"/>
      <c r="G57" s="10"/>
    </row>
    <row r="58" spans="2:7" x14ac:dyDescent="0.2">
      <c r="B58" s="1" t="s">
        <v>51</v>
      </c>
      <c r="C58" s="15">
        <v>-1611001</v>
      </c>
      <c r="D58" s="32"/>
      <c r="E58" s="15">
        <v>-3281475</v>
      </c>
    </row>
    <row r="59" spans="2:7" ht="15" x14ac:dyDescent="0.2">
      <c r="B59" s="13"/>
      <c r="C59" s="15"/>
      <c r="D59" s="34"/>
      <c r="E59" s="15"/>
    </row>
    <row r="60" spans="2:7" ht="16.5" thickBot="1" x14ac:dyDescent="0.3">
      <c r="B60" s="3" t="s">
        <v>3</v>
      </c>
      <c r="C60" s="72">
        <f>SUM(C56+C58)</f>
        <v>108566136</v>
      </c>
      <c r="D60" s="34"/>
      <c r="E60" s="72">
        <f>SUM(E56+E58)</f>
        <v>140078245</v>
      </c>
    </row>
    <row r="61" spans="2:7" ht="16.5" thickTop="1" x14ac:dyDescent="0.25">
      <c r="B61" s="3"/>
      <c r="C61" s="16"/>
      <c r="E61" s="40"/>
    </row>
    <row r="62" spans="2:7" ht="15.75" x14ac:dyDescent="0.25">
      <c r="B62" s="20"/>
      <c r="C62" s="16"/>
      <c r="E62" s="40"/>
    </row>
    <row r="63" spans="2:7" ht="15" x14ac:dyDescent="0.2">
      <c r="B63" s="20"/>
      <c r="C63" s="21"/>
      <c r="E63" s="15"/>
    </row>
    <row r="64" spans="2:7" ht="15" x14ac:dyDescent="0.2">
      <c r="B64" s="17" t="s">
        <v>115</v>
      </c>
      <c r="C64" s="17"/>
      <c r="D64" s="13"/>
      <c r="E64" s="73"/>
    </row>
    <row r="65" spans="2:5" ht="15" x14ac:dyDescent="0.2">
      <c r="B65" s="17" t="s">
        <v>158</v>
      </c>
      <c r="C65" s="17"/>
      <c r="D65" s="13"/>
      <c r="E65" s="73"/>
    </row>
    <row r="66" spans="2:5" ht="15" x14ac:dyDescent="0.2">
      <c r="B66" s="20"/>
      <c r="C66" s="20"/>
      <c r="D66" s="13"/>
    </row>
    <row r="67" spans="2:5" ht="15" x14ac:dyDescent="0.2">
      <c r="B67" s="18"/>
      <c r="D67" s="19"/>
    </row>
    <row r="68" spans="2:5" ht="15" x14ac:dyDescent="0.2">
      <c r="B68" s="20"/>
      <c r="C68" s="20"/>
      <c r="D68" s="13"/>
    </row>
    <row r="69" spans="2:5" ht="15" x14ac:dyDescent="0.2">
      <c r="B69" s="20"/>
      <c r="C69" s="20"/>
    </row>
    <row r="70" spans="2:5" ht="15" x14ac:dyDescent="0.2">
      <c r="B70" s="20"/>
      <c r="C70" s="20"/>
    </row>
    <row r="71" spans="2:5" ht="15" x14ac:dyDescent="0.2">
      <c r="B71" s="20"/>
      <c r="C71" s="20"/>
    </row>
    <row r="72" spans="2:5" ht="15" x14ac:dyDescent="0.2">
      <c r="B72" s="20"/>
      <c r="C72" s="20"/>
    </row>
    <row r="73" spans="2:5" ht="15" x14ac:dyDescent="0.2">
      <c r="B73" s="20"/>
      <c r="C73" s="20"/>
    </row>
    <row r="74" spans="2:5" ht="15" x14ac:dyDescent="0.2">
      <c r="B74" s="20"/>
      <c r="C74" s="20"/>
    </row>
    <row r="75" spans="2:5" ht="15" x14ac:dyDescent="0.2">
      <c r="B75" s="20"/>
      <c r="C75" s="20"/>
    </row>
  </sheetData>
  <mergeCells count="4">
    <mergeCell ref="B2:E2"/>
    <mergeCell ref="B3:E3"/>
    <mergeCell ref="B4:E4"/>
    <mergeCell ref="B5:E5"/>
  </mergeCells>
  <phoneticPr fontId="0" type="noConversion"/>
  <printOptions horizontalCentered="1" verticalCentered="1"/>
  <pageMargins left="0.21" right="0.3" top="1.1299999999999999" bottom="0.64" header="0.49" footer="0"/>
  <pageSetup scale="76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workbookViewId="0">
      <selection activeCell="E55" sqref="B2:E55"/>
    </sheetView>
  </sheetViews>
  <sheetFormatPr baseColWidth="10" defaultRowHeight="12.75" x14ac:dyDescent="0.2"/>
  <cols>
    <col min="1" max="1" width="2.85546875" style="29" customWidth="1"/>
    <col min="2" max="2" width="45" style="29" customWidth="1"/>
    <col min="3" max="3" width="21.85546875" style="138" customWidth="1"/>
    <col min="4" max="4" width="8.28515625" style="31" customWidth="1"/>
    <col min="5" max="5" width="18.7109375" style="29" customWidth="1"/>
    <col min="6" max="6" width="11.42578125" style="29"/>
    <col min="7" max="7" width="11.42578125" style="29" customWidth="1"/>
    <col min="8" max="226" width="11.42578125" style="29"/>
    <col min="227" max="227" width="69.140625" style="29" bestFit="1" customWidth="1"/>
    <col min="228" max="228" width="24.42578125" style="29" customWidth="1"/>
    <col min="229" max="482" width="11.42578125" style="29"/>
    <col min="483" max="483" width="69.140625" style="29" bestFit="1" customWidth="1"/>
    <col min="484" max="484" width="24.42578125" style="29" customWidth="1"/>
    <col min="485" max="738" width="11.42578125" style="29"/>
    <col min="739" max="739" width="69.140625" style="29" bestFit="1" customWidth="1"/>
    <col min="740" max="740" width="24.42578125" style="29" customWidth="1"/>
    <col min="741" max="994" width="11.42578125" style="29"/>
    <col min="995" max="995" width="69.140625" style="29" bestFit="1" customWidth="1"/>
    <col min="996" max="996" width="24.42578125" style="29" customWidth="1"/>
    <col min="997" max="1250" width="11.42578125" style="29"/>
    <col min="1251" max="1251" width="69.140625" style="29" bestFit="1" customWidth="1"/>
    <col min="1252" max="1252" width="24.42578125" style="29" customWidth="1"/>
    <col min="1253" max="1506" width="11.42578125" style="29"/>
    <col min="1507" max="1507" width="69.140625" style="29" bestFit="1" customWidth="1"/>
    <col min="1508" max="1508" width="24.42578125" style="29" customWidth="1"/>
    <col min="1509" max="1762" width="11.42578125" style="29"/>
    <col min="1763" max="1763" width="69.140625" style="29" bestFit="1" customWidth="1"/>
    <col min="1764" max="1764" width="24.42578125" style="29" customWidth="1"/>
    <col min="1765" max="2018" width="11.42578125" style="29"/>
    <col min="2019" max="2019" width="69.140625" style="29" bestFit="1" customWidth="1"/>
    <col min="2020" max="2020" width="24.42578125" style="29" customWidth="1"/>
    <col min="2021" max="2274" width="11.42578125" style="29"/>
    <col min="2275" max="2275" width="69.140625" style="29" bestFit="1" customWidth="1"/>
    <col min="2276" max="2276" width="24.42578125" style="29" customWidth="1"/>
    <col min="2277" max="2530" width="11.42578125" style="29"/>
    <col min="2531" max="2531" width="69.140625" style="29" bestFit="1" customWidth="1"/>
    <col min="2532" max="2532" width="24.42578125" style="29" customWidth="1"/>
    <col min="2533" max="2786" width="11.42578125" style="29"/>
    <col min="2787" max="2787" width="69.140625" style="29" bestFit="1" customWidth="1"/>
    <col min="2788" max="2788" width="24.42578125" style="29" customWidth="1"/>
    <col min="2789" max="3042" width="11.42578125" style="29"/>
    <col min="3043" max="3043" width="69.140625" style="29" bestFit="1" customWidth="1"/>
    <col min="3044" max="3044" width="24.42578125" style="29" customWidth="1"/>
    <col min="3045" max="3298" width="11.42578125" style="29"/>
    <col min="3299" max="3299" width="69.140625" style="29" bestFit="1" customWidth="1"/>
    <col min="3300" max="3300" width="24.42578125" style="29" customWidth="1"/>
    <col min="3301" max="3554" width="11.42578125" style="29"/>
    <col min="3555" max="3555" width="69.140625" style="29" bestFit="1" customWidth="1"/>
    <col min="3556" max="3556" width="24.42578125" style="29" customWidth="1"/>
    <col min="3557" max="3810" width="11.42578125" style="29"/>
    <col min="3811" max="3811" width="69.140625" style="29" bestFit="1" customWidth="1"/>
    <col min="3812" max="3812" width="24.42578125" style="29" customWidth="1"/>
    <col min="3813" max="4066" width="11.42578125" style="29"/>
    <col min="4067" max="4067" width="69.140625" style="29" bestFit="1" customWidth="1"/>
    <col min="4068" max="4068" width="24.42578125" style="29" customWidth="1"/>
    <col min="4069" max="4322" width="11.42578125" style="29"/>
    <col min="4323" max="4323" width="69.140625" style="29" bestFit="1" customWidth="1"/>
    <col min="4324" max="4324" width="24.42578125" style="29" customWidth="1"/>
    <col min="4325" max="4578" width="11.42578125" style="29"/>
    <col min="4579" max="4579" width="69.140625" style="29" bestFit="1" customWidth="1"/>
    <col min="4580" max="4580" width="24.42578125" style="29" customWidth="1"/>
    <col min="4581" max="4834" width="11.42578125" style="29"/>
    <col min="4835" max="4835" width="69.140625" style="29" bestFit="1" customWidth="1"/>
    <col min="4836" max="4836" width="24.42578125" style="29" customWidth="1"/>
    <col min="4837" max="5090" width="11.42578125" style="29"/>
    <col min="5091" max="5091" width="69.140625" style="29" bestFit="1" customWidth="1"/>
    <col min="5092" max="5092" width="24.42578125" style="29" customWidth="1"/>
    <col min="5093" max="5346" width="11.42578125" style="29"/>
    <col min="5347" max="5347" width="69.140625" style="29" bestFit="1" customWidth="1"/>
    <col min="5348" max="5348" width="24.42578125" style="29" customWidth="1"/>
    <col min="5349" max="5602" width="11.42578125" style="29"/>
    <col min="5603" max="5603" width="69.140625" style="29" bestFit="1" customWidth="1"/>
    <col min="5604" max="5604" width="24.42578125" style="29" customWidth="1"/>
    <col min="5605" max="5858" width="11.42578125" style="29"/>
    <col min="5859" max="5859" width="69.140625" style="29" bestFit="1" customWidth="1"/>
    <col min="5860" max="5860" width="24.42578125" style="29" customWidth="1"/>
    <col min="5861" max="6114" width="11.42578125" style="29"/>
    <col min="6115" max="6115" width="69.140625" style="29" bestFit="1" customWidth="1"/>
    <col min="6116" max="6116" width="24.42578125" style="29" customWidth="1"/>
    <col min="6117" max="6370" width="11.42578125" style="29"/>
    <col min="6371" max="6371" width="69.140625" style="29" bestFit="1" customWidth="1"/>
    <col min="6372" max="6372" width="24.42578125" style="29" customWidth="1"/>
    <col min="6373" max="6626" width="11.42578125" style="29"/>
    <col min="6627" max="6627" width="69.140625" style="29" bestFit="1" customWidth="1"/>
    <col min="6628" max="6628" width="24.42578125" style="29" customWidth="1"/>
    <col min="6629" max="6882" width="11.42578125" style="29"/>
    <col min="6883" max="6883" width="69.140625" style="29" bestFit="1" customWidth="1"/>
    <col min="6884" max="6884" width="24.42578125" style="29" customWidth="1"/>
    <col min="6885" max="7138" width="11.42578125" style="29"/>
    <col min="7139" max="7139" width="69.140625" style="29" bestFit="1" customWidth="1"/>
    <col min="7140" max="7140" width="24.42578125" style="29" customWidth="1"/>
    <col min="7141" max="7394" width="11.42578125" style="29"/>
    <col min="7395" max="7395" width="69.140625" style="29" bestFit="1" customWidth="1"/>
    <col min="7396" max="7396" width="24.42578125" style="29" customWidth="1"/>
    <col min="7397" max="7650" width="11.42578125" style="29"/>
    <col min="7651" max="7651" width="69.140625" style="29" bestFit="1" customWidth="1"/>
    <col min="7652" max="7652" width="24.42578125" style="29" customWidth="1"/>
    <col min="7653" max="7906" width="11.42578125" style="29"/>
    <col min="7907" max="7907" width="69.140625" style="29" bestFit="1" customWidth="1"/>
    <col min="7908" max="7908" width="24.42578125" style="29" customWidth="1"/>
    <col min="7909" max="8162" width="11.42578125" style="29"/>
    <col min="8163" max="8163" width="69.140625" style="29" bestFit="1" customWidth="1"/>
    <col min="8164" max="8164" width="24.42578125" style="29" customWidth="1"/>
    <col min="8165" max="8418" width="11.42578125" style="29"/>
    <col min="8419" max="8419" width="69.140625" style="29" bestFit="1" customWidth="1"/>
    <col min="8420" max="8420" width="24.42578125" style="29" customWidth="1"/>
    <col min="8421" max="8674" width="11.42578125" style="29"/>
    <col min="8675" max="8675" width="69.140625" style="29" bestFit="1" customWidth="1"/>
    <col min="8676" max="8676" width="24.42578125" style="29" customWidth="1"/>
    <col min="8677" max="8930" width="11.42578125" style="29"/>
    <col min="8931" max="8931" width="69.140625" style="29" bestFit="1" customWidth="1"/>
    <col min="8932" max="8932" width="24.42578125" style="29" customWidth="1"/>
    <col min="8933" max="9186" width="11.42578125" style="29"/>
    <col min="9187" max="9187" width="69.140625" style="29" bestFit="1" customWidth="1"/>
    <col min="9188" max="9188" width="24.42578125" style="29" customWidth="1"/>
    <col min="9189" max="9442" width="11.42578125" style="29"/>
    <col min="9443" max="9443" width="69.140625" style="29" bestFit="1" customWidth="1"/>
    <col min="9444" max="9444" width="24.42578125" style="29" customWidth="1"/>
    <col min="9445" max="9698" width="11.42578125" style="29"/>
    <col min="9699" max="9699" width="69.140625" style="29" bestFit="1" customWidth="1"/>
    <col min="9700" max="9700" width="24.42578125" style="29" customWidth="1"/>
    <col min="9701" max="9954" width="11.42578125" style="29"/>
    <col min="9955" max="9955" width="69.140625" style="29" bestFit="1" customWidth="1"/>
    <col min="9956" max="9956" width="24.42578125" style="29" customWidth="1"/>
    <col min="9957" max="10210" width="11.42578125" style="29"/>
    <col min="10211" max="10211" width="69.140625" style="29" bestFit="1" customWidth="1"/>
    <col min="10212" max="10212" width="24.42578125" style="29" customWidth="1"/>
    <col min="10213" max="10466" width="11.42578125" style="29"/>
    <col min="10467" max="10467" width="69.140625" style="29" bestFit="1" customWidth="1"/>
    <col min="10468" max="10468" width="24.42578125" style="29" customWidth="1"/>
    <col min="10469" max="10722" width="11.42578125" style="29"/>
    <col min="10723" max="10723" width="69.140625" style="29" bestFit="1" customWidth="1"/>
    <col min="10724" max="10724" width="24.42578125" style="29" customWidth="1"/>
    <col min="10725" max="10978" width="11.42578125" style="29"/>
    <col min="10979" max="10979" width="69.140625" style="29" bestFit="1" customWidth="1"/>
    <col min="10980" max="10980" width="24.42578125" style="29" customWidth="1"/>
    <col min="10981" max="11234" width="11.42578125" style="29"/>
    <col min="11235" max="11235" width="69.140625" style="29" bestFit="1" customWidth="1"/>
    <col min="11236" max="11236" width="24.42578125" style="29" customWidth="1"/>
    <col min="11237" max="11490" width="11.42578125" style="29"/>
    <col min="11491" max="11491" width="69.140625" style="29" bestFit="1" customWidth="1"/>
    <col min="11492" max="11492" width="24.42578125" style="29" customWidth="1"/>
    <col min="11493" max="11746" width="11.42578125" style="29"/>
    <col min="11747" max="11747" width="69.140625" style="29" bestFit="1" customWidth="1"/>
    <col min="11748" max="11748" width="24.42578125" style="29" customWidth="1"/>
    <col min="11749" max="12002" width="11.42578125" style="29"/>
    <col min="12003" max="12003" width="69.140625" style="29" bestFit="1" customWidth="1"/>
    <col min="12004" max="12004" width="24.42578125" style="29" customWidth="1"/>
    <col min="12005" max="12258" width="11.42578125" style="29"/>
    <col min="12259" max="12259" width="69.140625" style="29" bestFit="1" customWidth="1"/>
    <col min="12260" max="12260" width="24.42578125" style="29" customWidth="1"/>
    <col min="12261" max="12514" width="11.42578125" style="29"/>
    <col min="12515" max="12515" width="69.140625" style="29" bestFit="1" customWidth="1"/>
    <col min="12516" max="12516" width="24.42578125" style="29" customWidth="1"/>
    <col min="12517" max="12770" width="11.42578125" style="29"/>
    <col min="12771" max="12771" width="69.140625" style="29" bestFit="1" customWidth="1"/>
    <col min="12772" max="12772" width="24.42578125" style="29" customWidth="1"/>
    <col min="12773" max="13026" width="11.42578125" style="29"/>
    <col min="13027" max="13027" width="69.140625" style="29" bestFit="1" customWidth="1"/>
    <col min="13028" max="13028" width="24.42578125" style="29" customWidth="1"/>
    <col min="13029" max="13282" width="11.42578125" style="29"/>
    <col min="13283" max="13283" width="69.140625" style="29" bestFit="1" customWidth="1"/>
    <col min="13284" max="13284" width="24.42578125" style="29" customWidth="1"/>
    <col min="13285" max="13538" width="11.42578125" style="29"/>
    <col min="13539" max="13539" width="69.140625" style="29" bestFit="1" customWidth="1"/>
    <col min="13540" max="13540" width="24.42578125" style="29" customWidth="1"/>
    <col min="13541" max="13794" width="11.42578125" style="29"/>
    <col min="13795" max="13795" width="69.140625" style="29" bestFit="1" customWidth="1"/>
    <col min="13796" max="13796" width="24.42578125" style="29" customWidth="1"/>
    <col min="13797" max="14050" width="11.42578125" style="29"/>
    <col min="14051" max="14051" width="69.140625" style="29" bestFit="1" customWidth="1"/>
    <col min="14052" max="14052" width="24.42578125" style="29" customWidth="1"/>
    <col min="14053" max="14306" width="11.42578125" style="29"/>
    <col min="14307" max="14307" width="69.140625" style="29" bestFit="1" customWidth="1"/>
    <col min="14308" max="14308" width="24.42578125" style="29" customWidth="1"/>
    <col min="14309" max="14562" width="11.42578125" style="29"/>
    <col min="14563" max="14563" width="69.140625" style="29" bestFit="1" customWidth="1"/>
    <col min="14564" max="14564" width="24.42578125" style="29" customWidth="1"/>
    <col min="14565" max="14818" width="11.42578125" style="29"/>
    <col min="14819" max="14819" width="69.140625" style="29" bestFit="1" customWidth="1"/>
    <col min="14820" max="14820" width="24.42578125" style="29" customWidth="1"/>
    <col min="14821" max="15074" width="11.42578125" style="29"/>
    <col min="15075" max="15075" width="69.140625" style="29" bestFit="1" customWidth="1"/>
    <col min="15076" max="15076" width="24.42578125" style="29" customWidth="1"/>
    <col min="15077" max="15330" width="11.42578125" style="29"/>
    <col min="15331" max="15331" width="69.140625" style="29" bestFit="1" customWidth="1"/>
    <col min="15332" max="15332" width="24.42578125" style="29" customWidth="1"/>
    <col min="15333" max="15586" width="11.42578125" style="29"/>
    <col min="15587" max="15587" width="69.140625" style="29" bestFit="1" customWidth="1"/>
    <col min="15588" max="15588" width="24.42578125" style="29" customWidth="1"/>
    <col min="15589" max="15842" width="11.42578125" style="29"/>
    <col min="15843" max="15843" width="69.140625" style="29" bestFit="1" customWidth="1"/>
    <col min="15844" max="15844" width="24.42578125" style="29" customWidth="1"/>
    <col min="15845" max="16098" width="11.42578125" style="29"/>
    <col min="16099" max="16099" width="69.140625" style="29" bestFit="1" customWidth="1"/>
    <col min="16100" max="16100" width="24.42578125" style="29" customWidth="1"/>
    <col min="16101" max="16384" width="11.42578125" style="29"/>
  </cols>
  <sheetData>
    <row r="1" spans="1:5" x14ac:dyDescent="0.2">
      <c r="A1" s="45"/>
      <c r="B1" s="45"/>
      <c r="C1" s="134"/>
      <c r="D1" s="46"/>
      <c r="E1" s="45"/>
    </row>
    <row r="2" spans="1:5" x14ac:dyDescent="0.2">
      <c r="A2" s="45"/>
      <c r="B2" s="45"/>
      <c r="C2" s="134"/>
      <c r="D2" s="46"/>
      <c r="E2" s="45"/>
    </row>
    <row r="3" spans="1:5" x14ac:dyDescent="0.2">
      <c r="A3" s="45"/>
      <c r="B3" s="45"/>
      <c r="C3" s="134"/>
      <c r="D3" s="46"/>
      <c r="E3" s="45"/>
    </row>
    <row r="4" spans="1:5" x14ac:dyDescent="0.2">
      <c r="A4" s="45"/>
      <c r="B4" s="45"/>
      <c r="C4" s="134"/>
      <c r="D4" s="46"/>
      <c r="E4" s="45"/>
    </row>
    <row r="5" spans="1:5" x14ac:dyDescent="0.2">
      <c r="A5" s="45"/>
      <c r="B5" s="45"/>
      <c r="C5" s="134"/>
      <c r="D5" s="46"/>
      <c r="E5" s="45"/>
    </row>
    <row r="6" spans="1:5" x14ac:dyDescent="0.2">
      <c r="A6" s="45"/>
      <c r="B6" s="163" t="s">
        <v>1</v>
      </c>
      <c r="C6" s="163"/>
      <c r="D6" s="163"/>
      <c r="E6" s="163"/>
    </row>
    <row r="7" spans="1:5" x14ac:dyDescent="0.2">
      <c r="A7" s="45"/>
      <c r="B7" s="164" t="s">
        <v>114</v>
      </c>
      <c r="C7" s="164"/>
      <c r="D7" s="164"/>
      <c r="E7" s="164"/>
    </row>
    <row r="8" spans="1:5" x14ac:dyDescent="0.2">
      <c r="A8" s="45"/>
      <c r="B8" s="164" t="s">
        <v>152</v>
      </c>
      <c r="C8" s="164"/>
      <c r="D8" s="164"/>
      <c r="E8" s="164"/>
    </row>
    <row r="9" spans="1:5" x14ac:dyDescent="0.2">
      <c r="A9" s="45"/>
      <c r="B9" s="164" t="s">
        <v>137</v>
      </c>
      <c r="C9" s="164"/>
      <c r="D9" s="164"/>
      <c r="E9" s="164"/>
    </row>
    <row r="10" spans="1:5" x14ac:dyDescent="0.2">
      <c r="A10" s="45"/>
      <c r="B10" s="48"/>
      <c r="C10" s="135"/>
      <c r="D10" s="48"/>
      <c r="E10" s="75"/>
    </row>
    <row r="11" spans="1:5" x14ac:dyDescent="0.2">
      <c r="A11" s="45"/>
      <c r="B11" s="48"/>
      <c r="C11" s="135"/>
      <c r="D11" s="48"/>
      <c r="E11" s="48"/>
    </row>
    <row r="12" spans="1:5" x14ac:dyDescent="0.2">
      <c r="A12" s="45"/>
      <c r="B12" s="45"/>
      <c r="C12" s="125">
        <v>2017</v>
      </c>
      <c r="D12" s="49"/>
      <c r="E12" s="50">
        <v>2016</v>
      </c>
    </row>
    <row r="13" spans="1:5" x14ac:dyDescent="0.2">
      <c r="A13" s="45"/>
      <c r="B13" s="47"/>
      <c r="C13" s="136" t="s">
        <v>150</v>
      </c>
      <c r="D13" s="51"/>
      <c r="E13" s="74" t="s">
        <v>150</v>
      </c>
    </row>
    <row r="14" spans="1:5" x14ac:dyDescent="0.2">
      <c r="A14" s="45"/>
      <c r="B14" s="52" t="s">
        <v>86</v>
      </c>
      <c r="C14" s="134"/>
      <c r="D14" s="46"/>
      <c r="E14" s="45"/>
    </row>
    <row r="15" spans="1:5" x14ac:dyDescent="0.2">
      <c r="A15" s="45"/>
      <c r="B15" s="53" t="s">
        <v>87</v>
      </c>
      <c r="C15" s="132">
        <v>849381347</v>
      </c>
      <c r="D15" s="55"/>
      <c r="E15" s="54">
        <v>838683185.73000014</v>
      </c>
    </row>
    <row r="16" spans="1:5" x14ac:dyDescent="0.2">
      <c r="A16" s="45"/>
      <c r="B16" s="53" t="s">
        <v>88</v>
      </c>
      <c r="C16" s="132">
        <v>267911196.94</v>
      </c>
      <c r="D16" s="55"/>
      <c r="E16" s="54">
        <v>209122147.15000001</v>
      </c>
    </row>
    <row r="17" spans="1:5" x14ac:dyDescent="0.2">
      <c r="A17" s="45"/>
      <c r="B17" s="53" t="s">
        <v>136</v>
      </c>
      <c r="C17" s="132">
        <v>150348444.41000006</v>
      </c>
      <c r="D17" s="55"/>
      <c r="E17" s="54">
        <v>126313323.17000002</v>
      </c>
    </row>
    <row r="18" spans="1:5" x14ac:dyDescent="0.2">
      <c r="A18" s="45"/>
      <c r="B18" s="53" t="s">
        <v>89</v>
      </c>
      <c r="C18" s="132">
        <v>25320281.77</v>
      </c>
      <c r="D18" s="55"/>
      <c r="E18" s="54">
        <v>6146142.1600000001</v>
      </c>
    </row>
    <row r="19" spans="1:5" x14ac:dyDescent="0.2">
      <c r="A19" s="45"/>
      <c r="B19" s="53" t="s">
        <v>90</v>
      </c>
      <c r="C19" s="132">
        <v>-453911290.80000001</v>
      </c>
      <c r="D19" s="55"/>
      <c r="E19" s="54">
        <v>-391910491.92000002</v>
      </c>
    </row>
    <row r="20" spans="1:5" x14ac:dyDescent="0.2">
      <c r="A20" s="45"/>
      <c r="B20" s="53" t="s">
        <v>91</v>
      </c>
      <c r="C20" s="132">
        <v>0</v>
      </c>
      <c r="D20" s="57"/>
      <c r="E20" s="54">
        <v>0</v>
      </c>
    </row>
    <row r="21" spans="1:5" x14ac:dyDescent="0.2">
      <c r="A21" s="45"/>
      <c r="B21" s="53" t="s">
        <v>92</v>
      </c>
      <c r="C21" s="132">
        <v>-564741716.00000012</v>
      </c>
      <c r="D21" s="56"/>
      <c r="E21" s="54">
        <v>-533350057.62999994</v>
      </c>
    </row>
    <row r="22" spans="1:5" x14ac:dyDescent="0.2">
      <c r="A22" s="45"/>
      <c r="B22" s="53" t="s">
        <v>93</v>
      </c>
      <c r="C22" s="132">
        <v>-164131125.36000001</v>
      </c>
      <c r="D22" s="56"/>
      <c r="E22" s="54">
        <v>-111644528.19999999</v>
      </c>
    </row>
    <row r="23" spans="1:5" x14ac:dyDescent="0.2">
      <c r="A23" s="45"/>
      <c r="B23" s="53" t="s">
        <v>94</v>
      </c>
      <c r="C23" s="132">
        <v>-1611001.99</v>
      </c>
      <c r="D23" s="56"/>
      <c r="E23" s="54">
        <v>-3281475.94</v>
      </c>
    </row>
    <row r="24" spans="1:5" x14ac:dyDescent="0.2">
      <c r="A24" s="45"/>
      <c r="B24" s="53" t="s">
        <v>95</v>
      </c>
      <c r="C24" s="133">
        <v>36249425.860002518</v>
      </c>
      <c r="D24" s="56"/>
      <c r="E24" s="58">
        <v>-15403618.13999939</v>
      </c>
    </row>
    <row r="25" spans="1:5" x14ac:dyDescent="0.2">
      <c r="A25" s="45"/>
      <c r="B25" s="59" t="s">
        <v>117</v>
      </c>
      <c r="C25" s="87">
        <f>SUM(C15:C24)</f>
        <v>144815561.83000255</v>
      </c>
      <c r="D25" s="60"/>
      <c r="E25" s="87">
        <f>SUM(E15:E24)</f>
        <v>124674626.38000089</v>
      </c>
    </row>
    <row r="26" spans="1:5" x14ac:dyDescent="0.2">
      <c r="A26" s="45"/>
      <c r="B26" s="47"/>
      <c r="C26" s="88"/>
      <c r="D26" s="61"/>
      <c r="E26" s="88"/>
    </row>
    <row r="27" spans="1:5" x14ac:dyDescent="0.2">
      <c r="A27" s="45"/>
      <c r="B27" s="52" t="s">
        <v>96</v>
      </c>
      <c r="C27" s="88"/>
      <c r="D27" s="62"/>
      <c r="E27" s="88"/>
    </row>
    <row r="28" spans="1:5" x14ac:dyDescent="0.2">
      <c r="A28" s="45"/>
      <c r="B28" s="53" t="s">
        <v>97</v>
      </c>
      <c r="C28" s="132">
        <v>-1386619377.6600037</v>
      </c>
      <c r="D28" s="56"/>
      <c r="E28" s="54">
        <v>-20136819.04000473</v>
      </c>
    </row>
    <row r="29" spans="1:5" x14ac:dyDescent="0.2">
      <c r="A29" s="45"/>
      <c r="B29" s="53" t="s">
        <v>98</v>
      </c>
      <c r="C29" s="132">
        <v>-4083940055</v>
      </c>
      <c r="D29" s="56"/>
      <c r="E29" s="54">
        <v>-4755866216.1300001</v>
      </c>
    </row>
    <row r="30" spans="1:5" x14ac:dyDescent="0.2">
      <c r="A30" s="45"/>
      <c r="B30" s="53" t="s">
        <v>99</v>
      </c>
      <c r="C30" s="132">
        <v>4434447057</v>
      </c>
      <c r="D30" s="56"/>
      <c r="E30" s="54">
        <v>4161587873.1000004</v>
      </c>
    </row>
    <row r="31" spans="1:5" x14ac:dyDescent="0.2">
      <c r="A31" s="45"/>
      <c r="B31" s="53" t="s">
        <v>100</v>
      </c>
      <c r="C31" s="132">
        <v>-17007470</v>
      </c>
      <c r="D31" s="56"/>
      <c r="E31" s="54">
        <v>-31860017.010000002</v>
      </c>
    </row>
    <row r="32" spans="1:5" x14ac:dyDescent="0.2">
      <c r="A32" s="45"/>
      <c r="B32" s="53" t="s">
        <v>116</v>
      </c>
      <c r="C32" s="133">
        <v>91516158</v>
      </c>
      <c r="D32" s="56"/>
      <c r="E32" s="58">
        <v>11582464.699999999</v>
      </c>
    </row>
    <row r="33" spans="1:5" x14ac:dyDescent="0.2">
      <c r="A33" s="45"/>
      <c r="B33" s="59" t="s">
        <v>118</v>
      </c>
      <c r="C33" s="87">
        <f>SUM(C28:C32)</f>
        <v>-961603687.66000366</v>
      </c>
      <c r="D33" s="60"/>
      <c r="E33" s="87">
        <f>SUM(E28:E32)</f>
        <v>-634692714.38000441</v>
      </c>
    </row>
    <row r="34" spans="1:5" x14ac:dyDescent="0.2">
      <c r="A34" s="45"/>
      <c r="B34" s="47"/>
      <c r="C34" s="88"/>
      <c r="D34" s="63"/>
      <c r="E34" s="88"/>
    </row>
    <row r="35" spans="1:5" x14ac:dyDescent="0.2">
      <c r="A35" s="45"/>
      <c r="B35" s="52" t="s">
        <v>101</v>
      </c>
      <c r="C35" s="88"/>
      <c r="D35" s="64"/>
      <c r="E35" s="88"/>
    </row>
    <row r="36" spans="1:5" x14ac:dyDescent="0.2">
      <c r="A36" s="45"/>
      <c r="B36" s="53" t="s">
        <v>102</v>
      </c>
      <c r="C36" s="132">
        <v>27753897434.559998</v>
      </c>
      <c r="D36" s="56"/>
      <c r="E36" s="54">
        <v>27260190117.390003</v>
      </c>
    </row>
    <row r="37" spans="1:5" x14ac:dyDescent="0.2">
      <c r="A37" s="45"/>
      <c r="B37" s="53" t="s">
        <v>103</v>
      </c>
      <c r="C37" s="132">
        <v>-26876855362.830002</v>
      </c>
      <c r="D37" s="56"/>
      <c r="E37" s="54">
        <v>-26841026821.27</v>
      </c>
    </row>
    <row r="38" spans="1:5" x14ac:dyDescent="0.2">
      <c r="A38" s="45"/>
      <c r="B38" s="53" t="s">
        <v>104</v>
      </c>
      <c r="C38" s="132">
        <v>-293434836.60000002</v>
      </c>
      <c r="D38" s="56"/>
      <c r="E38" s="54">
        <v>-356198215.70999998</v>
      </c>
    </row>
    <row r="39" spans="1:5" x14ac:dyDescent="0.2">
      <c r="A39" s="45"/>
      <c r="B39" s="53" t="s">
        <v>105</v>
      </c>
      <c r="C39" s="132">
        <v>294573560.51999998</v>
      </c>
      <c r="D39" s="56"/>
      <c r="E39" s="54">
        <v>357976577.58999997</v>
      </c>
    </row>
    <row r="40" spans="1:5" x14ac:dyDescent="0.2">
      <c r="A40" s="45"/>
      <c r="B40" s="53" t="s">
        <v>106</v>
      </c>
      <c r="C40" s="133">
        <v>-38380095</v>
      </c>
      <c r="D40" s="56"/>
      <c r="E40" s="58">
        <v>-13722408.52</v>
      </c>
    </row>
    <row r="41" spans="1:5" x14ac:dyDescent="0.2">
      <c r="A41" s="45"/>
      <c r="B41" s="59" t="s">
        <v>119</v>
      </c>
      <c r="C41" s="87">
        <f>SUM(C36:C40)</f>
        <v>839800700.64999568</v>
      </c>
      <c r="D41" s="60"/>
      <c r="E41" s="87">
        <f>SUM(E36:E40)</f>
        <v>407219249.48000276</v>
      </c>
    </row>
    <row r="42" spans="1:5" x14ac:dyDescent="0.2">
      <c r="A42" s="45"/>
      <c r="B42" s="47"/>
      <c r="C42" s="88"/>
      <c r="D42" s="63"/>
      <c r="E42" s="88"/>
    </row>
    <row r="43" spans="1:5" x14ac:dyDescent="0.2">
      <c r="A43" s="45"/>
      <c r="B43" s="52" t="s">
        <v>107</v>
      </c>
      <c r="C43" s="65">
        <f>SUM(C25,C33,C41)</f>
        <v>23012574.819994569</v>
      </c>
      <c r="D43" s="65"/>
      <c r="E43" s="65">
        <f>SUM(E25,E33,E41)</f>
        <v>-102798838.52000076</v>
      </c>
    </row>
    <row r="44" spans="1:5" x14ac:dyDescent="0.2">
      <c r="A44" s="45"/>
      <c r="B44" s="47"/>
      <c r="C44" s="89"/>
      <c r="D44" s="63"/>
      <c r="E44" s="89"/>
    </row>
    <row r="45" spans="1:5" x14ac:dyDescent="0.2">
      <c r="A45" s="45"/>
      <c r="B45" s="52" t="s">
        <v>108</v>
      </c>
      <c r="C45" s="112">
        <v>1088713001.24</v>
      </c>
      <c r="D45" s="67"/>
      <c r="E45" s="66">
        <v>1191511839.76</v>
      </c>
    </row>
    <row r="46" spans="1:5" x14ac:dyDescent="0.2">
      <c r="A46" s="45"/>
      <c r="B46" s="47"/>
      <c r="C46" s="90"/>
      <c r="D46" s="56"/>
      <c r="E46" s="90"/>
    </row>
    <row r="47" spans="1:5" x14ac:dyDescent="0.2">
      <c r="A47" s="45"/>
      <c r="B47" s="52" t="s">
        <v>109</v>
      </c>
      <c r="C47" s="66">
        <f>SUM(C43,C45)</f>
        <v>1111725576.0599947</v>
      </c>
      <c r="D47" s="66"/>
      <c r="E47" s="112">
        <f>SUM(E43,E45)</f>
        <v>1088713001.2399993</v>
      </c>
    </row>
    <row r="48" spans="1:5" x14ac:dyDescent="0.2">
      <c r="A48" s="45"/>
      <c r="B48" s="45"/>
      <c r="C48" s="134"/>
      <c r="D48" s="63"/>
      <c r="E48" s="68"/>
    </row>
    <row r="49" spans="1:5" x14ac:dyDescent="0.2">
      <c r="A49" s="45"/>
      <c r="B49" s="45"/>
      <c r="C49" s="134"/>
      <c r="D49" s="46"/>
      <c r="E49" s="45"/>
    </row>
    <row r="50" spans="1:5" x14ac:dyDescent="0.2">
      <c r="A50" s="45"/>
      <c r="B50" s="45"/>
      <c r="C50" s="134"/>
      <c r="D50" s="46"/>
      <c r="E50" s="45"/>
    </row>
    <row r="51" spans="1:5" x14ac:dyDescent="0.2">
      <c r="A51" s="45"/>
      <c r="B51" s="45"/>
      <c r="C51" s="134"/>
      <c r="D51" s="46"/>
      <c r="E51" s="45"/>
    </row>
    <row r="52" spans="1:5" x14ac:dyDescent="0.2">
      <c r="A52" s="45"/>
      <c r="B52" s="70" t="s">
        <v>139</v>
      </c>
      <c r="C52" s="162" t="s">
        <v>140</v>
      </c>
      <c r="D52" s="162"/>
      <c r="E52" s="162"/>
    </row>
    <row r="53" spans="1:5" x14ac:dyDescent="0.2">
      <c r="A53" s="45"/>
      <c r="B53" s="71" t="s">
        <v>144</v>
      </c>
      <c r="C53" s="162" t="s">
        <v>141</v>
      </c>
      <c r="D53" s="162"/>
      <c r="E53" s="162"/>
    </row>
    <row r="54" spans="1:5" x14ac:dyDescent="0.2">
      <c r="A54" s="45"/>
      <c r="B54" s="45"/>
      <c r="C54" s="137"/>
      <c r="D54" s="45"/>
      <c r="E54" s="45"/>
    </row>
    <row r="55" spans="1:5" x14ac:dyDescent="0.2">
      <c r="A55" s="45"/>
      <c r="B55" s="45"/>
      <c r="C55" s="134"/>
      <c r="D55" s="46"/>
      <c r="E55" s="45"/>
    </row>
    <row r="56" spans="1:5" x14ac:dyDescent="0.2">
      <c r="A56" s="45"/>
      <c r="B56" s="45"/>
      <c r="C56" s="134"/>
      <c r="D56" s="46"/>
      <c r="E56" s="45"/>
    </row>
  </sheetData>
  <mergeCells count="6">
    <mergeCell ref="C52:E52"/>
    <mergeCell ref="C53:E53"/>
    <mergeCell ref="B6:E6"/>
    <mergeCell ref="B7:E7"/>
    <mergeCell ref="B8:E8"/>
    <mergeCell ref="B9:E9"/>
  </mergeCells>
  <pageMargins left="0.63" right="0.44" top="0.64" bottom="0.68" header="0.37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51"/>
  <sheetViews>
    <sheetView tabSelected="1" workbookViewId="0">
      <selection activeCell="I36" sqref="B2:I36"/>
    </sheetView>
  </sheetViews>
  <sheetFormatPr baseColWidth="10" defaultRowHeight="15" x14ac:dyDescent="0.25"/>
  <cols>
    <col min="1" max="1" width="0.7109375" style="93" customWidth="1"/>
    <col min="2" max="2" width="32.42578125" style="93" customWidth="1"/>
    <col min="3" max="3" width="14.5703125" style="93" customWidth="1"/>
    <col min="4" max="4" width="1.42578125" style="93" customWidth="1"/>
    <col min="5" max="5" width="14.42578125" style="93" customWidth="1"/>
    <col min="6" max="6" width="4.85546875" style="93" customWidth="1"/>
    <col min="7" max="7" width="13.7109375" style="93" customWidth="1"/>
    <col min="8" max="8" width="1.85546875" style="147" customWidth="1"/>
    <col min="9" max="9" width="14" style="93" customWidth="1"/>
    <col min="10" max="10" width="20.42578125" style="93" customWidth="1"/>
    <col min="11" max="11" width="1.28515625" style="93" customWidth="1"/>
    <col min="12" max="12" width="20.7109375" style="92" customWidth="1"/>
    <col min="13" max="13" width="1.42578125" style="93" customWidth="1"/>
    <col min="14" max="14" width="16" style="93" customWidth="1"/>
    <col min="15" max="15" width="1.85546875" style="93" customWidth="1"/>
    <col min="16" max="16" width="16.85546875" style="93" customWidth="1"/>
    <col min="17" max="17" width="16.85546875" style="93" bestFit="1" customWidth="1"/>
    <col min="18" max="16384" width="11.42578125" style="93"/>
  </cols>
  <sheetData>
    <row r="4" spans="2:16" ht="21" x14ac:dyDescent="0.35">
      <c r="B4" s="165" t="s">
        <v>122</v>
      </c>
      <c r="C4" s="165"/>
      <c r="D4" s="165"/>
      <c r="E4" s="165"/>
      <c r="F4" s="165"/>
      <c r="G4" s="165"/>
      <c r="H4" s="165"/>
      <c r="I4" s="165"/>
      <c r="J4" s="91"/>
      <c r="K4" s="91"/>
      <c r="M4" s="91"/>
    </row>
    <row r="5" spans="2:16" ht="15" customHeight="1" x14ac:dyDescent="0.35">
      <c r="B5" s="165" t="s">
        <v>152</v>
      </c>
      <c r="C5" s="165"/>
      <c r="D5" s="165"/>
      <c r="E5" s="165"/>
      <c r="F5" s="165"/>
      <c r="G5" s="165"/>
      <c r="H5" s="165"/>
      <c r="I5" s="165"/>
      <c r="J5" s="91"/>
      <c r="K5" s="91"/>
      <c r="M5" s="91"/>
    </row>
    <row r="6" spans="2:16" ht="15" customHeight="1" x14ac:dyDescent="0.35">
      <c r="B6" s="165" t="s">
        <v>138</v>
      </c>
      <c r="C6" s="165"/>
      <c r="D6" s="165"/>
      <c r="E6" s="165"/>
      <c r="F6" s="165"/>
      <c r="G6" s="165"/>
      <c r="H6" s="165"/>
      <c r="I6" s="165"/>
      <c r="J6" s="91"/>
      <c r="K6" s="91"/>
      <c r="M6" s="91"/>
    </row>
    <row r="7" spans="2:16" x14ac:dyDescent="0.25">
      <c r="B7" s="91"/>
      <c r="C7" s="91"/>
      <c r="D7" s="91"/>
      <c r="E7" s="94" t="s">
        <v>123</v>
      </c>
      <c r="F7" s="91"/>
      <c r="G7" s="91"/>
      <c r="H7" s="141"/>
      <c r="I7" s="91"/>
      <c r="J7" s="91"/>
      <c r="K7" s="91"/>
      <c r="M7" s="91"/>
    </row>
    <row r="8" spans="2:16" x14ac:dyDescent="0.25">
      <c r="B8" s="91"/>
      <c r="C8" s="94" t="s">
        <v>124</v>
      </c>
      <c r="D8" s="91"/>
      <c r="E8" s="94" t="s">
        <v>125</v>
      </c>
      <c r="F8" s="91"/>
      <c r="G8" s="94" t="s">
        <v>126</v>
      </c>
      <c r="H8" s="142"/>
      <c r="I8" s="91"/>
      <c r="J8" s="91"/>
      <c r="K8" s="91"/>
      <c r="M8" s="91"/>
    </row>
    <row r="9" spans="2:16" x14ac:dyDescent="0.25">
      <c r="B9" s="91"/>
      <c r="C9" s="94" t="s">
        <v>127</v>
      </c>
      <c r="D9" s="91"/>
      <c r="E9" s="94" t="s">
        <v>128</v>
      </c>
      <c r="F9" s="91"/>
      <c r="G9" s="94" t="s">
        <v>129</v>
      </c>
      <c r="H9" s="142"/>
      <c r="I9" s="94" t="s">
        <v>130</v>
      </c>
      <c r="J9" s="91"/>
      <c r="K9" s="109"/>
      <c r="M9" s="91"/>
    </row>
    <row r="10" spans="2:16" x14ac:dyDescent="0.25">
      <c r="B10" s="91"/>
      <c r="C10" s="94" t="s">
        <v>131</v>
      </c>
      <c r="D10" s="91"/>
      <c r="E10" s="94" t="s">
        <v>132</v>
      </c>
      <c r="F10" s="91"/>
      <c r="G10" s="94" t="s">
        <v>133</v>
      </c>
      <c r="H10" s="142"/>
      <c r="I10" s="94" t="s">
        <v>10</v>
      </c>
      <c r="J10" s="91"/>
      <c r="K10" s="91"/>
      <c r="M10" s="95"/>
    </row>
    <row r="11" spans="2:16" x14ac:dyDescent="0.25">
      <c r="B11" s="96" t="s">
        <v>153</v>
      </c>
      <c r="C11" s="91"/>
      <c r="D11" s="91"/>
      <c r="E11" s="91"/>
      <c r="F11" s="91"/>
      <c r="G11" s="91"/>
      <c r="H11" s="141"/>
      <c r="I11" s="91"/>
      <c r="J11" s="91"/>
      <c r="K11" s="91"/>
      <c r="M11" s="95"/>
    </row>
    <row r="12" spans="2:16" x14ac:dyDescent="0.25">
      <c r="B12" s="97" t="s">
        <v>157</v>
      </c>
      <c r="C12" s="119">
        <v>176799073</v>
      </c>
      <c r="D12" s="119"/>
      <c r="E12" s="119">
        <v>1190975415</v>
      </c>
      <c r="F12" s="119"/>
      <c r="G12" s="119">
        <v>135503128</v>
      </c>
      <c r="H12" s="143"/>
      <c r="I12" s="119">
        <f>SUM(C12:G12)</f>
        <v>1503277616</v>
      </c>
      <c r="J12" s="119"/>
      <c r="K12" s="119"/>
      <c r="L12" s="119"/>
      <c r="M12" s="119"/>
      <c r="N12" s="119"/>
      <c r="O12" s="119"/>
      <c r="P12" s="119"/>
    </row>
    <row r="13" spans="2:16" x14ac:dyDescent="0.25">
      <c r="B13" s="97" t="s">
        <v>134</v>
      </c>
      <c r="C13" s="91"/>
      <c r="D13" s="91"/>
      <c r="E13" s="98">
        <v>135503128</v>
      </c>
      <c r="F13" s="91"/>
      <c r="G13" s="99">
        <v>-135503128</v>
      </c>
      <c r="H13" s="144"/>
      <c r="I13" s="116"/>
      <c r="J13" s="92"/>
      <c r="K13" s="92"/>
      <c r="L13" s="104"/>
      <c r="M13" s="92"/>
      <c r="N13" s="104"/>
      <c r="O13" s="92"/>
      <c r="P13" s="104"/>
    </row>
    <row r="14" spans="2:16" x14ac:dyDescent="0.25">
      <c r="B14" s="97" t="s">
        <v>143</v>
      </c>
      <c r="C14" s="99"/>
      <c r="D14" s="91"/>
      <c r="E14" s="99">
        <v>-13722409</v>
      </c>
      <c r="F14" s="91"/>
      <c r="G14" s="100"/>
      <c r="H14" s="100"/>
      <c r="I14" s="99">
        <f>E14</f>
        <v>-13722409</v>
      </c>
      <c r="J14" s="92"/>
      <c r="K14" s="92"/>
      <c r="L14" s="121"/>
      <c r="M14" s="92"/>
      <c r="N14" s="104"/>
      <c r="O14" s="92"/>
      <c r="P14" s="104"/>
    </row>
    <row r="15" spans="2:16" x14ac:dyDescent="0.25">
      <c r="B15" s="97" t="s">
        <v>12</v>
      </c>
      <c r="C15" s="91"/>
      <c r="D15" s="91"/>
      <c r="E15" s="91"/>
      <c r="F15" s="91"/>
      <c r="G15" s="98">
        <v>140078245</v>
      </c>
      <c r="H15" s="145"/>
      <c r="I15" s="79">
        <f>SUM(E15:G15)</f>
        <v>140078245</v>
      </c>
      <c r="J15" s="92"/>
      <c r="K15" s="92"/>
      <c r="L15" s="104"/>
      <c r="M15" s="92"/>
      <c r="N15" s="104"/>
      <c r="O15" s="92"/>
      <c r="P15" s="104"/>
    </row>
    <row r="16" spans="2:16" ht="15.75" thickBot="1" x14ac:dyDescent="0.3">
      <c r="B16" s="97" t="s">
        <v>135</v>
      </c>
      <c r="C16" s="113">
        <v>16282475</v>
      </c>
      <c r="D16" s="91"/>
      <c r="E16" s="78" t="s">
        <v>1</v>
      </c>
      <c r="F16" s="91"/>
      <c r="G16" s="78">
        <v>-16282475</v>
      </c>
      <c r="H16" s="140"/>
      <c r="I16" s="78" t="s">
        <v>1</v>
      </c>
      <c r="J16" s="92"/>
      <c r="K16" s="14"/>
      <c r="L16" s="104"/>
      <c r="M16" s="92"/>
      <c r="N16" s="104"/>
      <c r="O16" s="92"/>
      <c r="P16" s="104"/>
    </row>
    <row r="17" spans="2:16" x14ac:dyDescent="0.25">
      <c r="B17" s="97" t="s">
        <v>146</v>
      </c>
      <c r="C17" s="123">
        <f>SUM(C12:C16)</f>
        <v>193081548</v>
      </c>
      <c r="D17" s="108"/>
      <c r="E17" s="123">
        <f>SUM(E12:E16)</f>
        <v>1312756134</v>
      </c>
      <c r="F17" s="108"/>
      <c r="G17" s="123">
        <f>SUM(G12:G16)</f>
        <v>123795770</v>
      </c>
      <c r="H17" s="146"/>
      <c r="I17" s="123">
        <f>SUM(I12:I16)</f>
        <v>1629633452</v>
      </c>
      <c r="J17" s="102"/>
      <c r="K17" s="14"/>
      <c r="L17" s="105"/>
      <c r="N17" s="120"/>
      <c r="P17" s="120"/>
    </row>
    <row r="18" spans="2:16" x14ac:dyDescent="0.25">
      <c r="B18" s="97"/>
      <c r="C18" s="98"/>
      <c r="D18" s="91"/>
      <c r="E18" s="98"/>
      <c r="F18" s="91"/>
      <c r="G18" s="98"/>
      <c r="H18" s="145"/>
      <c r="I18" s="98"/>
      <c r="J18" s="102"/>
      <c r="K18" s="14"/>
      <c r="L18" s="91"/>
    </row>
    <row r="19" spans="2:16" x14ac:dyDescent="0.25">
      <c r="B19" s="96" t="s">
        <v>154</v>
      </c>
      <c r="C19" s="91"/>
      <c r="D19" s="91"/>
      <c r="E19" s="91"/>
      <c r="F19" s="91"/>
      <c r="G19" s="91"/>
      <c r="H19" s="141"/>
      <c r="I19" s="91"/>
      <c r="J19" s="92"/>
      <c r="K19" s="92"/>
      <c r="L19" s="95"/>
    </row>
    <row r="20" spans="2:16" x14ac:dyDescent="0.25">
      <c r="B20" s="97" t="s">
        <v>146</v>
      </c>
      <c r="C20" s="98">
        <v>193081548</v>
      </c>
      <c r="E20" s="98">
        <v>1312756134</v>
      </c>
      <c r="G20" s="98">
        <v>123795770</v>
      </c>
      <c r="H20" s="145"/>
      <c r="I20" s="98">
        <f>SUM(C20:G20)</f>
        <v>1629633452</v>
      </c>
      <c r="J20" s="92"/>
      <c r="K20" s="14"/>
      <c r="L20" s="95"/>
    </row>
    <row r="21" spans="2:16" x14ac:dyDescent="0.25">
      <c r="B21" s="97" t="s">
        <v>134</v>
      </c>
      <c r="C21" s="91"/>
      <c r="D21" s="91"/>
      <c r="E21" s="79">
        <v>123795770</v>
      </c>
      <c r="F21" s="91"/>
      <c r="G21" s="99">
        <v>-123795770</v>
      </c>
      <c r="H21" s="144"/>
      <c r="I21" s="117">
        <f>SUM(C21:G21)</f>
        <v>0</v>
      </c>
      <c r="J21" s="102"/>
      <c r="K21" s="14"/>
      <c r="L21" s="95"/>
    </row>
    <row r="22" spans="2:16" x14ac:dyDescent="0.25">
      <c r="B22" s="97" t="s">
        <v>143</v>
      </c>
      <c r="C22" s="91"/>
      <c r="D22" s="91"/>
      <c r="E22" s="79">
        <v>-38380096</v>
      </c>
      <c r="F22" s="91"/>
      <c r="G22" s="99"/>
      <c r="H22" s="144"/>
      <c r="I22" s="79">
        <f>SUM(C22:G22)</f>
        <v>-38380096</v>
      </c>
      <c r="J22" s="91"/>
      <c r="K22" s="14"/>
      <c r="L22" s="95"/>
    </row>
    <row r="23" spans="2:16" x14ac:dyDescent="0.25">
      <c r="B23" s="97" t="s">
        <v>12</v>
      </c>
      <c r="C23" s="91"/>
      <c r="D23" s="91"/>
      <c r="E23" s="98"/>
      <c r="F23" s="91"/>
      <c r="G23" s="79">
        <v>108566136</v>
      </c>
      <c r="H23" s="140"/>
      <c r="I23" s="79">
        <f>SUM(C23:G23)</f>
        <v>108566136</v>
      </c>
      <c r="J23" s="91"/>
      <c r="K23" s="114"/>
      <c r="L23" s="114"/>
    </row>
    <row r="24" spans="2:16" ht="15.75" thickBot="1" x14ac:dyDescent="0.3">
      <c r="B24" s="97" t="s">
        <v>135</v>
      </c>
      <c r="C24" s="101">
        <v>13332602</v>
      </c>
      <c r="D24" s="91"/>
      <c r="E24" s="78" t="s">
        <v>1</v>
      </c>
      <c r="F24" s="91"/>
      <c r="G24" s="78">
        <v>-13332602</v>
      </c>
      <c r="H24" s="140"/>
      <c r="I24" s="156">
        <f>SUM(C24:G24)</f>
        <v>0</v>
      </c>
      <c r="J24" s="105"/>
      <c r="K24" s="114"/>
      <c r="L24" s="114"/>
    </row>
    <row r="25" spans="2:16" ht="15.75" thickBot="1" x14ac:dyDescent="0.3">
      <c r="B25" s="97" t="s">
        <v>155</v>
      </c>
      <c r="C25" s="122">
        <f>SUM(C20:D24)</f>
        <v>206414150</v>
      </c>
      <c r="D25" s="108"/>
      <c r="E25" s="122">
        <f>SUM(E20:E24)</f>
        <v>1398171808</v>
      </c>
      <c r="F25" s="108"/>
      <c r="G25" s="122">
        <f>SUM(G20:G24)</f>
        <v>95233534</v>
      </c>
      <c r="H25" s="146"/>
      <c r="I25" s="122">
        <f>SUM(I20:I24)</f>
        <v>1699819492</v>
      </c>
      <c r="J25" s="91"/>
      <c r="K25" s="114"/>
      <c r="L25" s="114"/>
    </row>
    <row r="26" spans="2:16" ht="15.75" thickTop="1" x14ac:dyDescent="0.25">
      <c r="B26" s="106"/>
      <c r="C26" s="91"/>
      <c r="D26" s="91"/>
      <c r="E26" s="91"/>
      <c r="F26" s="91"/>
      <c r="G26" s="91"/>
      <c r="H26" s="141"/>
      <c r="I26" s="91"/>
      <c r="J26" s="91"/>
      <c r="K26" s="102"/>
      <c r="M26" s="114"/>
    </row>
    <row r="27" spans="2:16" x14ac:dyDescent="0.25">
      <c r="B27" s="106"/>
      <c r="C27" s="91"/>
      <c r="D27" s="91"/>
      <c r="E27" s="91"/>
      <c r="F27" s="91"/>
      <c r="G27" s="91"/>
      <c r="H27" s="141"/>
      <c r="I27" s="102"/>
      <c r="J27" s="91"/>
      <c r="K27" s="91"/>
      <c r="M27" s="114"/>
    </row>
    <row r="28" spans="2:16" x14ac:dyDescent="0.25">
      <c r="B28" s="106"/>
      <c r="C28" s="91"/>
      <c r="D28" s="91"/>
      <c r="E28" s="91"/>
      <c r="F28" s="91"/>
      <c r="G28" s="91"/>
      <c r="H28" s="141"/>
      <c r="I28" s="91"/>
      <c r="J28" s="118" t="s">
        <v>1</v>
      </c>
      <c r="K28" s="91"/>
      <c r="M28" s="114"/>
    </row>
    <row r="29" spans="2:16" x14ac:dyDescent="0.25">
      <c r="B29" s="106"/>
      <c r="C29" s="91"/>
      <c r="D29" s="91"/>
      <c r="E29" s="91"/>
      <c r="F29" s="91"/>
      <c r="G29" s="91"/>
      <c r="H29" s="141"/>
      <c r="I29" s="91"/>
      <c r="J29" s="91"/>
      <c r="K29" s="91"/>
      <c r="M29" s="114"/>
    </row>
    <row r="30" spans="2:16" x14ac:dyDescent="0.25">
      <c r="M30" s="114"/>
    </row>
    <row r="31" spans="2:16" x14ac:dyDescent="0.25">
      <c r="M31" s="114"/>
    </row>
    <row r="32" spans="2:16" x14ac:dyDescent="0.25">
      <c r="M32" s="115"/>
    </row>
    <row r="33" spans="2:13" x14ac:dyDescent="0.25">
      <c r="B33" s="124" t="s">
        <v>148</v>
      </c>
      <c r="C33" s="124"/>
      <c r="D33" s="76"/>
      <c r="E33" s="107"/>
      <c r="F33" s="107"/>
      <c r="G33" s="107"/>
      <c r="H33" s="148"/>
    </row>
    <row r="34" spans="2:13" x14ac:dyDescent="0.25">
      <c r="B34" s="166" t="s">
        <v>159</v>
      </c>
      <c r="C34" s="166"/>
      <c r="E34" s="166" t="s">
        <v>156</v>
      </c>
      <c r="F34" s="166"/>
      <c r="G34" s="166"/>
      <c r="H34" s="149"/>
      <c r="M34" s="103"/>
    </row>
    <row r="38" spans="2:13" x14ac:dyDescent="0.25">
      <c r="C38" s="114"/>
      <c r="D38" s="114"/>
      <c r="E38" s="114"/>
      <c r="F38" s="114"/>
      <c r="G38" s="114"/>
      <c r="H38" s="150"/>
      <c r="I38" s="114"/>
    </row>
    <row r="39" spans="2:13" x14ac:dyDescent="0.25">
      <c r="C39" s="114"/>
      <c r="D39" s="114"/>
      <c r="E39" s="114"/>
      <c r="F39" s="114"/>
      <c r="G39" s="114"/>
      <c r="H39" s="150"/>
      <c r="I39" s="114"/>
    </row>
    <row r="40" spans="2:13" x14ac:dyDescent="0.25">
      <c r="C40" s="114"/>
      <c r="D40" s="114"/>
      <c r="E40" s="114"/>
      <c r="F40" s="114"/>
      <c r="G40" s="114"/>
      <c r="H40" s="150"/>
      <c r="I40" s="114"/>
    </row>
    <row r="41" spans="2:13" x14ac:dyDescent="0.25">
      <c r="C41" s="114"/>
      <c r="D41" s="114"/>
      <c r="E41" s="114"/>
      <c r="F41" s="114"/>
      <c r="G41" s="114"/>
      <c r="H41" s="150"/>
      <c r="I41" s="114"/>
    </row>
    <row r="42" spans="2:13" x14ac:dyDescent="0.25">
      <c r="C42" s="114"/>
      <c r="D42" s="114"/>
      <c r="E42" s="114"/>
      <c r="F42" s="114"/>
      <c r="G42" s="114"/>
      <c r="H42" s="150"/>
      <c r="I42" s="114"/>
    </row>
    <row r="43" spans="2:13" x14ac:dyDescent="0.25">
      <c r="C43" s="114"/>
      <c r="D43" s="114"/>
      <c r="E43" s="114"/>
      <c r="F43" s="114"/>
      <c r="G43" s="114"/>
      <c r="H43" s="150"/>
      <c r="I43" s="114"/>
    </row>
    <row r="44" spans="2:13" x14ac:dyDescent="0.25">
      <c r="C44" s="114"/>
      <c r="D44" s="114"/>
      <c r="E44" s="114"/>
      <c r="F44" s="114"/>
      <c r="G44" s="114"/>
      <c r="H44" s="150"/>
      <c r="I44" s="114"/>
    </row>
    <row r="45" spans="2:13" x14ac:dyDescent="0.25">
      <c r="C45" s="114"/>
      <c r="D45" s="114"/>
      <c r="E45" s="114"/>
      <c r="F45" s="114"/>
      <c r="G45" s="114"/>
      <c r="H45" s="150"/>
      <c r="I45" s="114"/>
    </row>
    <row r="46" spans="2:13" x14ac:dyDescent="0.25">
      <c r="C46" s="114"/>
      <c r="D46" s="114"/>
      <c r="E46" s="114"/>
      <c r="F46" s="114"/>
      <c r="G46" s="114"/>
      <c r="H46" s="150"/>
      <c r="I46" s="114"/>
    </row>
    <row r="47" spans="2:13" x14ac:dyDescent="0.25">
      <c r="C47" s="114"/>
      <c r="D47" s="114"/>
      <c r="E47" s="114"/>
      <c r="F47" s="114"/>
      <c r="G47" s="114"/>
      <c r="H47" s="150"/>
      <c r="I47" s="114"/>
    </row>
    <row r="48" spans="2:13" x14ac:dyDescent="0.25">
      <c r="C48" s="114"/>
      <c r="D48" s="114"/>
      <c r="E48" s="114"/>
      <c r="F48" s="114"/>
      <c r="G48" s="114"/>
      <c r="H48" s="150"/>
      <c r="I48" s="114"/>
    </row>
    <row r="49" spans="3:9" x14ac:dyDescent="0.25">
      <c r="C49" s="114"/>
      <c r="D49" s="114"/>
      <c r="E49" s="114"/>
      <c r="F49" s="114"/>
      <c r="G49" s="114"/>
      <c r="H49" s="150"/>
      <c r="I49" s="114"/>
    </row>
    <row r="50" spans="3:9" x14ac:dyDescent="0.25">
      <c r="C50" s="114"/>
      <c r="D50" s="114"/>
      <c r="E50" s="114"/>
      <c r="F50" s="114"/>
      <c r="G50" s="114"/>
      <c r="H50" s="150"/>
      <c r="I50" s="114"/>
    </row>
    <row r="51" spans="3:9" x14ac:dyDescent="0.25">
      <c r="C51" s="114"/>
      <c r="D51" s="114"/>
      <c r="E51" s="114"/>
      <c r="F51" s="114"/>
      <c r="G51" s="114"/>
      <c r="H51" s="150"/>
      <c r="I51" s="114"/>
    </row>
  </sheetData>
  <mergeCells count="5">
    <mergeCell ref="B4:I4"/>
    <mergeCell ref="B5:I5"/>
    <mergeCell ref="B6:I6"/>
    <mergeCell ref="B34:C34"/>
    <mergeCell ref="E34:G34"/>
  </mergeCells>
  <pageMargins left="0.64" right="0.44" top="1.55" bottom="0.75" header="0.37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B5" sqref="B5:C5"/>
    </sheetView>
  </sheetViews>
  <sheetFormatPr baseColWidth="10" defaultRowHeight="12.75" x14ac:dyDescent="0.2"/>
  <cols>
    <col min="1" max="1" width="11.42578125" style="22"/>
    <col min="2" max="2" width="55.28515625" style="22" customWidth="1"/>
    <col min="3" max="3" width="24.7109375" style="22" customWidth="1"/>
    <col min="4" max="16384" width="11.42578125" style="22"/>
  </cols>
  <sheetData>
    <row r="3" spans="2:3" ht="18" x14ac:dyDescent="0.25">
      <c r="B3" s="160" t="s">
        <v>82</v>
      </c>
      <c r="C3" s="160"/>
    </row>
    <row r="4" spans="2:3" x14ac:dyDescent="0.2">
      <c r="B4" s="167" t="s">
        <v>85</v>
      </c>
      <c r="C4" s="168"/>
    </row>
    <row r="5" spans="2:3" x14ac:dyDescent="0.2">
      <c r="B5" s="168" t="s">
        <v>78</v>
      </c>
      <c r="C5" s="168"/>
    </row>
    <row r="8" spans="2:3" ht="18" x14ac:dyDescent="0.25">
      <c r="B8" s="23" t="s">
        <v>83</v>
      </c>
      <c r="C8" s="24">
        <v>27.57</v>
      </c>
    </row>
    <row r="11" spans="2:3" ht="18" x14ac:dyDescent="0.25">
      <c r="B11" s="23" t="s">
        <v>84</v>
      </c>
      <c r="C11" s="25">
        <v>3812654514</v>
      </c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C8" sqref="C8"/>
    </sheetView>
  </sheetViews>
  <sheetFormatPr baseColWidth="10" defaultRowHeight="12.75" x14ac:dyDescent="0.2"/>
  <cols>
    <col min="1" max="1" width="31.5703125" style="22" customWidth="1"/>
    <col min="2" max="16384" width="11.42578125" style="22"/>
  </cols>
  <sheetData>
    <row r="3" spans="1:2" ht="18" x14ac:dyDescent="0.25">
      <c r="A3" s="26" t="s">
        <v>110</v>
      </c>
      <c r="B3" s="2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Est. Situacion activos</vt:lpstr>
      <vt:lpstr>Est. Situacion (pasivos)</vt:lpstr>
      <vt:lpstr>Est. Resultado</vt:lpstr>
      <vt:lpstr>Estado de Flujo</vt:lpstr>
      <vt:lpstr>Estado Cambios en el Patrim </vt:lpstr>
      <vt:lpstr>Puntos 16 y 17</vt:lpstr>
      <vt:lpstr>Indice de solvencia </vt:lpstr>
      <vt:lpstr>'Est. Resultado'!Área_de_impresión</vt:lpstr>
      <vt:lpstr>'Est. Situacion (pasivos)'!Área_de_impresión</vt:lpstr>
      <vt:lpstr>'Est. Situacion activos'!Área_de_impresión</vt:lpstr>
      <vt:lpstr>'Estado Cambios en el Patrim '!Área_de_impresión</vt:lpstr>
      <vt:lpstr>'Estado de Flujo'!Área_de_impresión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Asociacion La Vega Real</dc:creator>
  <cp:lastModifiedBy>Roberto Abreu</cp:lastModifiedBy>
  <cp:revision>1</cp:revision>
  <cp:lastPrinted>2018-01-17T15:17:52Z</cp:lastPrinted>
  <dcterms:created xsi:type="dcterms:W3CDTF">2003-04-14T17:34:44Z</dcterms:created>
  <dcterms:modified xsi:type="dcterms:W3CDTF">2018-01-17T15:17:58Z</dcterms:modified>
</cp:coreProperties>
</file>